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BBBroVdUaZVtKwr2zI5boubXCTqjbXFDxmDc4TKGEW0nj+p58B9I+SLbrqsDfaLFkixf5IxcUmb+uOrAhdUGuQ==" workbookSaltValue="9I1IwzOUfW6zd3ErFBauj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MA53" i="4"/>
  <c r="LH53" i="4"/>
  <c r="KO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BG30" i="4"/>
  <c r="LJ10" i="4"/>
  <c r="JQ10" i="4"/>
  <c r="HX10" i="4"/>
  <c r="DU10" i="4"/>
  <c r="CF10" i="4"/>
  <c r="B10" i="4"/>
  <c r="LJ8" i="4"/>
  <c r="JQ8" i="4"/>
  <c r="HX8" i="4"/>
  <c r="FJ8" i="4"/>
  <c r="DU8" i="4"/>
  <c r="CF8" i="4"/>
  <c r="AQ8" i="4"/>
  <c r="B8" i="4"/>
  <c r="B6" i="4"/>
  <c r="BZ76" i="4" l="1"/>
  <c r="MI76" i="4"/>
  <c r="HJ51" i="4"/>
  <c r="MA30" i="4"/>
  <c r="IT76" i="4"/>
  <c r="CS51" i="4"/>
  <c r="CS30" i="4"/>
  <c r="MA51" i="4"/>
  <c r="HJ30" i="4"/>
  <c r="C11" i="5"/>
  <c r="E11" i="5"/>
  <c r="B11" i="5"/>
  <c r="BK76" i="4" l="1"/>
  <c r="LH51" i="4"/>
  <c r="LT76" i="4"/>
  <c r="LH30" i="4"/>
  <c r="IE76" i="4"/>
  <c r="BZ51" i="4"/>
  <c r="GQ30" i="4"/>
  <c r="BZ30" i="4"/>
  <c r="GQ51" i="4"/>
  <c r="KP76" i="4"/>
  <c r="AN30" i="4"/>
  <c r="HA76" i="4"/>
  <c r="AN51" i="4"/>
  <c r="FE30" i="4"/>
  <c r="AG76" i="4"/>
  <c r="JV51" i="4"/>
  <c r="FE51" i="4"/>
  <c r="JV30" i="4"/>
  <c r="R76" i="4"/>
  <c r="JC51" i="4"/>
  <c r="KA76" i="4"/>
  <c r="EL51" i="4"/>
  <c r="JC30" i="4"/>
  <c r="GL76" i="4"/>
  <c r="EL30" i="4"/>
  <c r="U30" i="4"/>
  <c r="U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<sst xmlns="http://schemas.openxmlformats.org/spreadsheetml/2006/main" count="278" uniqueCount="131">
  <si>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</si>
  <si>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</si>
  <si>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</si>
  <si>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</si>
  <si>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</si>
  <si>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</si>
  <si>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</si>
  <si>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</si>
  <si>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</si>
  <si>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</si>
  <si>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</si>
  <si>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</si>
  <si>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</si>
  <si>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</si>
  <si>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</si>
  <si>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</si>
  <si>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</si>
  <si>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</si>
  <si>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</si>
  <si>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</si>
  <si>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</si>
  <si>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</si>
  <si>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</si>
  <si>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</si>
  <si>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</si>
  <si>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</si>
  <si>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</si>
  <si>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</si>
  <si>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</si>
  <si>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</si>
  <si>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</si>
  <si>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</si>
  <si>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</si>
  <si>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</si>
  <si>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</si>
  <si>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</si>
  <si>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</si>
  <si>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</si>
  <si>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</si>
  <si>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</si>
  <si>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</si>
  <si>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</si>
  <si>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</si>
  <si>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</si>
  <si>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</si>
  <si>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</si>
  <si>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</si>
  <si>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</si>
  <si>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</si>
  <si>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</si>
  <si>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</si>
  <si>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</si>
  <si>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</si>
  <si>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</si>
  <si>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</si>
  <si>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</si>
  <si>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</si>
  <si>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</si>
  <si>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</si>
  <si>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</si>
  <si>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</si>
  <si>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</si>
  <si>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</si>
  <si>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</si>
  <si>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</si>
  <si>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</si>
  <si>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</si>
  <si>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</si>
  <si>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</si>
  <si>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</si>
  <si>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</si>
  <si>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</si>
  <si>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</si>
  <si>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</si>
  <si>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</si>
  <si>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</si>
  <si>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</si>
  <si>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</si>
  <si>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</si>
  <si>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</si>
  <si>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</si>
  <si>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</si>
  <si>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</si>
  <si>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</si>
  <si>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</si>
  <si>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</si>
  <si>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</si>
  <si>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</si>
  <si>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</si>
  <si>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</si>
  <si>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</si>
  <si>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</si>
  <si>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</si>
  <si>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</si>
  <si>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</si>
  <si>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</si>
  <si>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</si>
  <si>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</si>
  <si>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</si>
  <si>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</si>
  <si>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</si>
  <si>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</si>
  <si>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</si>
  <si>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</si>
  <si>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</si>
  <si>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</si>
  <si>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</si>
  <si>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</si>
  <si>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</si>
  <si>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</si>
  <si>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</si>
  <si>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</si>
  <si>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</si>
  <si>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</si>
  <si>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</si>
  <si>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</si>
  <si>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</si>
  <si>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</si>
  <si>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</si>
  <si>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</si>
  <si>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</si>
  <si>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</si>
  <si>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</si>
  <si>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</si>
  <si>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</si>
  <si>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</si>
  <si>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</si>
  <si>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収益的収支比率は赤字であり、売上高GOP比率においても低い水準であることから、稼働率の低さが要因であると考えられる。このことから稼働率の底上げのための対策を検討する必要がある。</t>
    <rPh sb="8" eb="9">
      <t>アカ</t>
    </rPh>
    <rPh sb="27" eb="28">
      <t>ヒク</t>
    </rPh>
    <rPh sb="29" eb="31">
      <t>スイジュン</t>
    </rPh>
    <phoneticPr fontId="5"/>
  </si>
  <si>
    <t>　当該施設においては入退場を自動ゲートによる無人管理で行っており、人件費等は要していないが、収支状況が赤字に転じたことから設備投資見込額については、必要最小限の修繕を行っていくこととしたい。また、今後利用方法を定期利用のみに限定し、自動ゲートを更新しないという運用も考えられる。</t>
    <rPh sb="54" eb="55">
      <t>テン</t>
    </rPh>
    <rPh sb="98" eb="100">
      <t>コンゴ</t>
    </rPh>
    <rPh sb="100" eb="104">
      <t>リヨウホウホウ</t>
    </rPh>
    <rPh sb="105" eb="109">
      <t>テイキリヨウ</t>
    </rPh>
    <rPh sb="112" eb="114">
      <t>ゲンテイ</t>
    </rPh>
    <rPh sb="116" eb="118">
      <t>ジドウ</t>
    </rPh>
    <rPh sb="122" eb="124">
      <t>コウシン</t>
    </rPh>
    <rPh sb="130" eb="132">
      <t>ウンヨウ</t>
    </rPh>
    <rPh sb="133" eb="134">
      <t>カンガ</t>
    </rPh>
    <phoneticPr fontId="5"/>
  </si>
  <si>
    <t>　周辺企業の大口利用が見込まれるものの、稼働率が低く、駐車場としての需要が小さいため当該施設を駐車場として使用することが適当かどうか検討する必要がある。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rPh sb="1" eb="3">
      <t>シュウヘン</t>
    </rPh>
    <rPh sb="3" eb="5">
      <t>キギョウ</t>
    </rPh>
    <rPh sb="6" eb="8">
      <t>オオグチ</t>
    </rPh>
    <rPh sb="8" eb="10">
      <t>リヨウ</t>
    </rPh>
    <rPh sb="11" eb="13">
      <t>ミコ</t>
    </rPh>
    <phoneticPr fontId="5"/>
  </si>
  <si>
    <t>　稼働率が低い水準であることが収益的収支比率及び売上高GOP比率の数値の低さの要因となっている。営業費用の抑制と併せて対策を検討していく必要がある。</t>
    <rPh sb="36" eb="37">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</si>
</sst>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120.6</c:v>
                </c:pt>
                <c:pt idx="1">
                  <c:v>101.3</c:v>
                </c:pt>
                <c:pt idx="2">
                  <c:v>97</c:v>
                </c:pt>
                <c:pt idx="3">
                  <c:v>116.9</c:v>
                </c:pt>
                <c:pt idx="4">
                  <c:v>76.2</c:v>
                </c:pt>
              </c:numCache>
            </c:numRef>
          </c:val>
          <c:extLst>
            <c:ext xmlns:c16="http://schemas.microsoft.com/office/drawing/2014/chart" uri="{C3380CC4-5D6E-409C-BE32-E72D297353CC}">
              <c16:uniqueId val="{00000000-AF51-4944-A4E4-6AD86361BDD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AF51-4944-A4E4-6AD86361BDD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C8-462A-B1FE-90646946F0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4C8-462A-B1FE-90646946F0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6AA-4217-954F-F8020BB757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AA-4217-954F-F8020BB757D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83A-45A1-8811-D3F81EF2970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3A-45A1-8811-D3F81EF2970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D5-4660-8944-CA4DF3267CA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ABD5-4660-8944-CA4DF3267CA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9D-4F79-8298-7C1C4A8692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329D-4F79-8298-7C1C4A8692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8.6999999999999993</c:v>
                </c:pt>
                <c:pt idx="1">
                  <c:v>8.6999999999999993</c:v>
                </c:pt>
                <c:pt idx="2">
                  <c:v>10.1</c:v>
                </c:pt>
                <c:pt idx="3">
                  <c:v>8.6999999999999993</c:v>
                </c:pt>
                <c:pt idx="4">
                  <c:v>7.2</c:v>
                </c:pt>
              </c:numCache>
            </c:numRef>
          </c:val>
          <c:extLst>
            <c:ext xmlns:c16="http://schemas.microsoft.com/office/drawing/2014/chart" uri="{C3380CC4-5D6E-409C-BE32-E72D297353CC}">
              <c16:uniqueId val="{00000000-DD0A-49D9-88D9-1F0CE0D405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D0A-49D9-88D9-1F0CE0D405B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17.100000000000001</c:v>
                </c:pt>
                <c:pt idx="1">
                  <c:v>1.3</c:v>
                </c:pt>
                <c:pt idx="2">
                  <c:v>-3.1</c:v>
                </c:pt>
                <c:pt idx="3">
                  <c:v>14.4</c:v>
                </c:pt>
                <c:pt idx="4">
                  <c:v>-31.3</c:v>
                </c:pt>
              </c:numCache>
            </c:numRef>
          </c:val>
          <c:extLst>
            <c:ext xmlns:c16="http://schemas.microsoft.com/office/drawing/2014/chart" uri="{C3380CC4-5D6E-409C-BE32-E72D297353CC}">
              <c16:uniqueId val="{00000000-ED15-4502-977B-0000CA6A953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D15-4502-977B-0000CA6A953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551</c:v>
                </c:pt>
                <c:pt idx="1">
                  <c:v>36</c:v>
                </c:pt>
                <c:pt idx="2">
                  <c:v>-89</c:v>
                </c:pt>
                <c:pt idx="3">
                  <c:v>480</c:v>
                </c:pt>
                <c:pt idx="4">
                  <c:v>-826</c:v>
                </c:pt>
              </c:numCache>
            </c:numRef>
          </c:val>
          <c:extLst>
            <c:ext xmlns:c16="http://schemas.microsoft.com/office/drawing/2014/chart" uri="{C3380CC4-5D6E-409C-BE32-E72D297353CC}">
              <c16:uniqueId val="{00000000-2674-452D-8280-DAF403C209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674-452D-8280-DAF403C2094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85" zoomScaleNormal="70" zoomScaleSheetLayoutView="85"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長浦駅臨海駐車場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2263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120.6</v>
      </c>
      <c r="V31" s="118"/>
      <c r="W31" s="118"/>
      <c r="X31" s="118"/>
      <c r="Y31" s="118"/>
      <c r="Z31" s="118"/>
      <c r="AA31" s="118"/>
      <c r="AB31" s="118"/>
      <c r="AC31" s="118"/>
      <c r="AD31" s="118"/>
      <c r="AE31" s="118"/>
      <c r="AF31" s="118"/>
      <c r="AG31" s="118"/>
      <c r="AH31" s="118"/>
      <c r="AI31" s="118"/>
      <c r="AJ31" s="118"/>
      <c r="AK31" s="118"/>
      <c r="AL31" s="118"/>
      <c r="AM31" s="118"/>
      <c r="AN31" s="118">
        <f>データ!Z7</f>
        <v>101.3</v>
      </c>
      <c r="AO31" s="118"/>
      <c r="AP31" s="118"/>
      <c r="AQ31" s="118"/>
      <c r="AR31" s="118"/>
      <c r="AS31" s="118"/>
      <c r="AT31" s="118"/>
      <c r="AU31" s="118"/>
      <c r="AV31" s="118"/>
      <c r="AW31" s="118"/>
      <c r="AX31" s="118"/>
      <c r="AY31" s="118"/>
      <c r="AZ31" s="118"/>
      <c r="BA31" s="118"/>
      <c r="BB31" s="118"/>
      <c r="BC31" s="118"/>
      <c r="BD31" s="118"/>
      <c r="BE31" s="118"/>
      <c r="BF31" s="118"/>
      <c r="BG31" s="118">
        <f>データ!AA7</f>
        <v>97</v>
      </c>
      <c r="BH31" s="118"/>
      <c r="BI31" s="118"/>
      <c r="BJ31" s="118"/>
      <c r="BK31" s="118"/>
      <c r="BL31" s="118"/>
      <c r="BM31" s="118"/>
      <c r="BN31" s="118"/>
      <c r="BO31" s="118"/>
      <c r="BP31" s="118"/>
      <c r="BQ31" s="118"/>
      <c r="BR31" s="118"/>
      <c r="BS31" s="118"/>
      <c r="BT31" s="118"/>
      <c r="BU31" s="118"/>
      <c r="BV31" s="118"/>
      <c r="BW31" s="118"/>
      <c r="BX31" s="118"/>
      <c r="BY31" s="118"/>
      <c r="BZ31" s="118">
        <f>データ!AB7</f>
        <v>116.9</v>
      </c>
      <c r="CA31" s="118"/>
      <c r="CB31" s="118"/>
      <c r="CC31" s="118"/>
      <c r="CD31" s="118"/>
      <c r="CE31" s="118"/>
      <c r="CF31" s="118"/>
      <c r="CG31" s="118"/>
      <c r="CH31" s="118"/>
      <c r="CI31" s="118"/>
      <c r="CJ31" s="118"/>
      <c r="CK31" s="118"/>
      <c r="CL31" s="118"/>
      <c r="CM31" s="118"/>
      <c r="CN31" s="118"/>
      <c r="CO31" s="118"/>
      <c r="CP31" s="118"/>
      <c r="CQ31" s="118"/>
      <c r="CR31" s="118"/>
      <c r="CS31" s="118">
        <f>データ!AC7</f>
        <v>76.2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8.6999999999999993</v>
      </c>
      <c r="JD31" s="120"/>
      <c r="JE31" s="120"/>
      <c r="JF31" s="120"/>
      <c r="JG31" s="120"/>
      <c r="JH31" s="120"/>
      <c r="JI31" s="120"/>
      <c r="JJ31" s="120"/>
      <c r="JK31" s="120"/>
      <c r="JL31" s="120"/>
      <c r="JM31" s="120"/>
      <c r="JN31" s="120"/>
      <c r="JO31" s="120"/>
      <c r="JP31" s="120"/>
      <c r="JQ31" s="120"/>
      <c r="JR31" s="120"/>
      <c r="JS31" s="120"/>
      <c r="JT31" s="120"/>
      <c r="JU31" s="121"/>
      <c r="JV31" s="119">
        <f>データ!DL7</f>
        <v>8.6999999999999993</v>
      </c>
      <c r="JW31" s="120"/>
      <c r="JX31" s="120"/>
      <c r="JY31" s="120"/>
      <c r="JZ31" s="120"/>
      <c r="KA31" s="120"/>
      <c r="KB31" s="120"/>
      <c r="KC31" s="120"/>
      <c r="KD31" s="120"/>
      <c r="KE31" s="120"/>
      <c r="KF31" s="120"/>
      <c r="KG31" s="120"/>
      <c r="KH31" s="120"/>
      <c r="KI31" s="120"/>
      <c r="KJ31" s="120"/>
      <c r="KK31" s="120"/>
      <c r="KL31" s="120"/>
      <c r="KM31" s="120"/>
      <c r="KN31" s="121"/>
      <c r="KO31" s="119">
        <f>データ!DM7</f>
        <v>10.1</v>
      </c>
      <c r="KP31" s="120"/>
      <c r="KQ31" s="120"/>
      <c r="KR31" s="120"/>
      <c r="KS31" s="120"/>
      <c r="KT31" s="120"/>
      <c r="KU31" s="120"/>
      <c r="KV31" s="120"/>
      <c r="KW31" s="120"/>
      <c r="KX31" s="120"/>
      <c r="KY31" s="120"/>
      <c r="KZ31" s="120"/>
      <c r="LA31" s="120"/>
      <c r="LB31" s="120"/>
      <c r="LC31" s="120"/>
      <c r="LD31" s="120"/>
      <c r="LE31" s="120"/>
      <c r="LF31" s="120"/>
      <c r="LG31" s="121"/>
      <c r="LH31" s="119">
        <f>データ!DN7</f>
        <v>8.6999999999999993</v>
      </c>
      <c r="LI31" s="120"/>
      <c r="LJ31" s="120"/>
      <c r="LK31" s="120"/>
      <c r="LL31" s="120"/>
      <c r="LM31" s="120"/>
      <c r="LN31" s="120"/>
      <c r="LO31" s="120"/>
      <c r="LP31" s="120"/>
      <c r="LQ31" s="120"/>
      <c r="LR31" s="120"/>
      <c r="LS31" s="120"/>
      <c r="LT31" s="120"/>
      <c r="LU31" s="120"/>
      <c r="LV31" s="120"/>
      <c r="LW31" s="120"/>
      <c r="LX31" s="120"/>
      <c r="LY31" s="120"/>
      <c r="LZ31" s="121"/>
      <c r="MA31" s="119">
        <f>データ!DO7</f>
        <v>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17.100000000000001</v>
      </c>
      <c r="EM52" s="118"/>
      <c r="EN52" s="118"/>
      <c r="EO52" s="118"/>
      <c r="EP52" s="118"/>
      <c r="EQ52" s="118"/>
      <c r="ER52" s="118"/>
      <c r="ES52" s="118"/>
      <c r="ET52" s="118"/>
      <c r="EU52" s="118"/>
      <c r="EV52" s="118"/>
      <c r="EW52" s="118"/>
      <c r="EX52" s="118"/>
      <c r="EY52" s="118"/>
      <c r="EZ52" s="118"/>
      <c r="FA52" s="118"/>
      <c r="FB52" s="118"/>
      <c r="FC52" s="118"/>
      <c r="FD52" s="118"/>
      <c r="FE52" s="118">
        <f>データ!BG7</f>
        <v>1.3</v>
      </c>
      <c r="FF52" s="118"/>
      <c r="FG52" s="118"/>
      <c r="FH52" s="118"/>
      <c r="FI52" s="118"/>
      <c r="FJ52" s="118"/>
      <c r="FK52" s="118"/>
      <c r="FL52" s="118"/>
      <c r="FM52" s="118"/>
      <c r="FN52" s="118"/>
      <c r="FO52" s="118"/>
      <c r="FP52" s="118"/>
      <c r="FQ52" s="118"/>
      <c r="FR52" s="118"/>
      <c r="FS52" s="118"/>
      <c r="FT52" s="118"/>
      <c r="FU52" s="118"/>
      <c r="FV52" s="118"/>
      <c r="FW52" s="118"/>
      <c r="FX52" s="118">
        <f>データ!BH7</f>
        <v>-3.1</v>
      </c>
      <c r="FY52" s="118"/>
      <c r="FZ52" s="118"/>
      <c r="GA52" s="118"/>
      <c r="GB52" s="118"/>
      <c r="GC52" s="118"/>
      <c r="GD52" s="118"/>
      <c r="GE52" s="118"/>
      <c r="GF52" s="118"/>
      <c r="GG52" s="118"/>
      <c r="GH52" s="118"/>
      <c r="GI52" s="118"/>
      <c r="GJ52" s="118"/>
      <c r="GK52" s="118"/>
      <c r="GL52" s="118"/>
      <c r="GM52" s="118"/>
      <c r="GN52" s="118"/>
      <c r="GO52" s="118"/>
      <c r="GP52" s="118"/>
      <c r="GQ52" s="118">
        <f>データ!BI7</f>
        <v>14.4</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551</v>
      </c>
      <c r="JD52" s="125"/>
      <c r="JE52" s="125"/>
      <c r="JF52" s="125"/>
      <c r="JG52" s="125"/>
      <c r="JH52" s="125"/>
      <c r="JI52" s="125"/>
      <c r="JJ52" s="125"/>
      <c r="JK52" s="125"/>
      <c r="JL52" s="125"/>
      <c r="JM52" s="125"/>
      <c r="JN52" s="125"/>
      <c r="JO52" s="125"/>
      <c r="JP52" s="125"/>
      <c r="JQ52" s="125"/>
      <c r="JR52" s="125"/>
      <c r="JS52" s="125"/>
      <c r="JT52" s="125"/>
      <c r="JU52" s="125"/>
      <c r="JV52" s="125">
        <f>データ!BR7</f>
        <v>36</v>
      </c>
      <c r="JW52" s="125"/>
      <c r="JX52" s="125"/>
      <c r="JY52" s="125"/>
      <c r="JZ52" s="125"/>
      <c r="KA52" s="125"/>
      <c r="KB52" s="125"/>
      <c r="KC52" s="125"/>
      <c r="KD52" s="125"/>
      <c r="KE52" s="125"/>
      <c r="KF52" s="125"/>
      <c r="KG52" s="125"/>
      <c r="KH52" s="125"/>
      <c r="KI52" s="125"/>
      <c r="KJ52" s="125"/>
      <c r="KK52" s="125"/>
      <c r="KL52" s="125"/>
      <c r="KM52" s="125"/>
      <c r="KN52" s="125"/>
      <c r="KO52" s="125">
        <f>データ!BS7</f>
        <v>-89</v>
      </c>
      <c r="KP52" s="125"/>
      <c r="KQ52" s="125"/>
      <c r="KR52" s="125"/>
      <c r="KS52" s="125"/>
      <c r="KT52" s="125"/>
      <c r="KU52" s="125"/>
      <c r="KV52" s="125"/>
      <c r="KW52" s="125"/>
      <c r="KX52" s="125"/>
      <c r="KY52" s="125"/>
      <c r="KZ52" s="125"/>
      <c r="LA52" s="125"/>
      <c r="LB52" s="125"/>
      <c r="LC52" s="125"/>
      <c r="LD52" s="125"/>
      <c r="LE52" s="125"/>
      <c r="LF52" s="125"/>
      <c r="LG52" s="125"/>
      <c r="LH52" s="125">
        <f>データ!BT7</f>
        <v>480</v>
      </c>
      <c r="LI52" s="125"/>
      <c r="LJ52" s="125"/>
      <c r="LK52" s="125"/>
      <c r="LL52" s="125"/>
      <c r="LM52" s="125"/>
      <c r="LN52" s="125"/>
      <c r="LO52" s="125"/>
      <c r="LP52" s="125"/>
      <c r="LQ52" s="125"/>
      <c r="LR52" s="125"/>
      <c r="LS52" s="125"/>
      <c r="LT52" s="125"/>
      <c r="LU52" s="125"/>
      <c r="LV52" s="125"/>
      <c r="LW52" s="125"/>
      <c r="LX52" s="125"/>
      <c r="LY52" s="125"/>
      <c r="LZ52" s="125"/>
      <c r="MA52" s="125">
        <f>データ!BU7</f>
        <v>-826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133517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356OchMi2uzo+vR9h0UuPjTkxzbqTSyHiLzcPXtHCX23tj51M72h2kWJGGcbogH24BsocFC2mqIy/IukRbY2iQ==" saltValue="7JapR9+fkWTLeIQgMxiFY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100</v>
      </c>
      <c r="AV5" s="59" t="s">
        <v>90</v>
      </c>
      <c r="AW5" s="59" t="s">
        <v>101</v>
      </c>
      <c r="AX5" s="59" t="s">
        <v>92</v>
      </c>
      <c r="AY5" s="59" t="s">
        <v>103</v>
      </c>
      <c r="AZ5" s="59" t="s">
        <v>94</v>
      </c>
      <c r="BA5" s="59" t="s">
        <v>95</v>
      </c>
      <c r="BB5" s="59" t="s">
        <v>96</v>
      </c>
      <c r="BC5" s="59" t="s">
        <v>97</v>
      </c>
      <c r="BD5" s="59" t="s">
        <v>98</v>
      </c>
      <c r="BE5" s="59" t="s">
        <v>99</v>
      </c>
      <c r="BF5" s="59" t="s">
        <v>100</v>
      </c>
      <c r="BG5" s="59" t="s">
        <v>90</v>
      </c>
      <c r="BH5" s="59" t="s">
        <v>91</v>
      </c>
      <c r="BI5" s="59" t="s">
        <v>102</v>
      </c>
      <c r="BJ5" s="59" t="s">
        <v>103</v>
      </c>
      <c r="BK5" s="59" t="s">
        <v>94</v>
      </c>
      <c r="BL5" s="59" t="s">
        <v>95</v>
      </c>
      <c r="BM5" s="59" t="s">
        <v>96</v>
      </c>
      <c r="BN5" s="59" t="s">
        <v>97</v>
      </c>
      <c r="BO5" s="59" t="s">
        <v>98</v>
      </c>
      <c r="BP5" s="59" t="s">
        <v>99</v>
      </c>
      <c r="BQ5" s="59" t="s">
        <v>100</v>
      </c>
      <c r="BR5" s="59" t="s">
        <v>90</v>
      </c>
      <c r="BS5" s="59" t="s">
        <v>101</v>
      </c>
      <c r="BT5" s="59" t="s">
        <v>102</v>
      </c>
      <c r="BU5" s="59" t="s">
        <v>93</v>
      </c>
      <c r="BV5" s="59" t="s">
        <v>94</v>
      </c>
      <c r="BW5" s="59" t="s">
        <v>95</v>
      </c>
      <c r="BX5" s="59" t="s">
        <v>96</v>
      </c>
      <c r="BY5" s="59" t="s">
        <v>97</v>
      </c>
      <c r="BZ5" s="59" t="s">
        <v>98</v>
      </c>
      <c r="CA5" s="59" t="s">
        <v>99</v>
      </c>
      <c r="CB5" s="59" t="s">
        <v>100</v>
      </c>
      <c r="CC5" s="59" t="s">
        <v>90</v>
      </c>
      <c r="CD5" s="59" t="s">
        <v>91</v>
      </c>
      <c r="CE5" s="59" t="s">
        <v>102</v>
      </c>
      <c r="CF5" s="59" t="s">
        <v>103</v>
      </c>
      <c r="CG5" s="59" t="s">
        <v>94</v>
      </c>
      <c r="CH5" s="59" t="s">
        <v>95</v>
      </c>
      <c r="CI5" s="59" t="s">
        <v>96</v>
      </c>
      <c r="CJ5" s="59" t="s">
        <v>97</v>
      </c>
      <c r="CK5" s="59" t="s">
        <v>98</v>
      </c>
      <c r="CL5" s="59" t="s">
        <v>99</v>
      </c>
      <c r="CM5" s="150"/>
      <c r="CN5" s="150"/>
      <c r="CO5" s="59" t="s">
        <v>89</v>
      </c>
      <c r="CP5" s="59" t="s">
        <v>90</v>
      </c>
      <c r="CQ5" s="59" t="s">
        <v>91</v>
      </c>
      <c r="CR5" s="59" t="s">
        <v>92</v>
      </c>
      <c r="CS5" s="59" t="s">
        <v>103</v>
      </c>
      <c r="CT5" s="59" t="s">
        <v>94</v>
      </c>
      <c r="CU5" s="59" t="s">
        <v>95</v>
      </c>
      <c r="CV5" s="59" t="s">
        <v>96</v>
      </c>
      <c r="CW5" s="59" t="s">
        <v>97</v>
      </c>
      <c r="CX5" s="59" t="s">
        <v>98</v>
      </c>
      <c r="CY5" s="59" t="s">
        <v>99</v>
      </c>
      <c r="CZ5" s="59" t="s">
        <v>100</v>
      </c>
      <c r="DA5" s="59" t="s">
        <v>90</v>
      </c>
      <c r="DB5" s="59" t="s">
        <v>91</v>
      </c>
      <c r="DC5" s="59" t="s">
        <v>92</v>
      </c>
      <c r="DD5" s="59" t="s">
        <v>103</v>
      </c>
      <c r="DE5" s="59" t="s">
        <v>94</v>
      </c>
      <c r="DF5" s="59" t="s">
        <v>95</v>
      </c>
      <c r="DG5" s="59" t="s">
        <v>96</v>
      </c>
      <c r="DH5" s="59" t="s">
        <v>97</v>
      </c>
      <c r="DI5" s="59" t="s">
        <v>98</v>
      </c>
      <c r="DJ5" s="59" t="s">
        <v>35</v>
      </c>
      <c r="DK5" s="59" t="s">
        <v>100</v>
      </c>
      <c r="DL5" s="59" t="s">
        <v>104</v>
      </c>
      <c r="DM5" s="59" t="s">
        <v>91</v>
      </c>
      <c r="DN5" s="59" t="s">
        <v>102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122297</v>
      </c>
      <c r="D6" s="60">
        <f t="shared" si="1"/>
        <v>47</v>
      </c>
      <c r="E6" s="60">
        <f t="shared" si="1"/>
        <v>14</v>
      </c>
      <c r="F6" s="60">
        <f t="shared" si="1"/>
        <v>0</v>
      </c>
      <c r="G6" s="60">
        <f t="shared" si="1"/>
        <v>1</v>
      </c>
      <c r="H6" s="60" t="str">
        <f>SUBSTITUTE(H8,"　","")</f>
        <v>千葉県袖ケ浦市</v>
      </c>
      <c r="I6" s="60" t="str">
        <f t="shared" si="1"/>
        <v>長浦駅臨海駐車場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27</v>
      </c>
      <c r="S6" s="62" t="str">
        <f t="shared" si="1"/>
        <v>駅</v>
      </c>
      <c r="T6" s="62" t="str">
        <f t="shared" si="1"/>
        <v>無</v>
      </c>
      <c r="U6" s="63">
        <f t="shared" si="1"/>
        <v>2263</v>
      </c>
      <c r="V6" s="63">
        <f t="shared" si="1"/>
        <v>69</v>
      </c>
      <c r="W6" s="63">
        <f t="shared" si="1"/>
        <v>500</v>
      </c>
      <c r="X6" s="62" t="str">
        <f t="shared" si="1"/>
        <v>代行制</v>
      </c>
      <c r="Y6" s="64">
        <f>IF(Y8="-",NA(),Y8)</f>
        <v>120.6</v>
      </c>
      <c r="Z6" s="64">
        <f t="shared" ref="Z6:AH6" si="2">IF(Z8="-",NA(),Z8)</f>
        <v>101.3</v>
      </c>
      <c r="AA6" s="64">
        <f t="shared" si="2"/>
        <v>97</v>
      </c>
      <c r="AB6" s="64">
        <f t="shared" si="2"/>
        <v>116.9</v>
      </c>
      <c r="AC6" s="64">
        <f t="shared" si="2"/>
        <v>76.2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17.100000000000001</v>
      </c>
      <c r="BG6" s="64">
        <f t="shared" ref="BG6:BO6" si="5">IF(BG8="-",NA(),BG8)</f>
        <v>1.3</v>
      </c>
      <c r="BH6" s="64">
        <f t="shared" si="5"/>
        <v>-3.1</v>
      </c>
      <c r="BI6" s="64">
        <f t="shared" si="5"/>
        <v>14.4</v>
      </c>
      <c r="BJ6" s="64">
        <f t="shared" si="5"/>
        <v>-31.3</v>
      </c>
      <c r="BK6" s="64">
        <f t="shared" si="5"/>
        <v>38.200000000000003</v>
      </c>
      <c r="BL6" s="64">
        <f t="shared" si="5"/>
        <v>34.6</v>
      </c>
      <c r="BM6" s="64">
        <f t="shared" si="5"/>
        <v>37.6</v>
      </c>
      <c r="BN6" s="64">
        <f t="shared" si="5"/>
        <v>30.2</v>
      </c>
      <c r="BO6" s="64">
        <f t="shared" si="5"/>
        <v>33.9</v>
      </c>
      <c r="BP6" s="61" t="str">
        <f>IF(BP8="-","",IF(BP8="-","【-】","【"&amp;SUBSTITUTE(TEXT(BP8,"#,##0.0"),"-","△")&amp;"】"))</f>
        <v>【20.8】</v>
      </c>
      <c r="BQ6" s="65">
        <f>IF(BQ8="-",NA(),BQ8)</f>
        <v>551</v>
      </c>
      <c r="BR6" s="65">
        <f t="shared" ref="BR6:BZ6" si="6">IF(BR8="-",NA(),BR8)</f>
        <v>36</v>
      </c>
      <c r="BS6" s="65">
        <f t="shared" si="6"/>
        <v>-89</v>
      </c>
      <c r="BT6" s="65">
        <f t="shared" si="6"/>
        <v>480</v>
      </c>
      <c r="BU6" s="65">
        <f t="shared" si="6"/>
        <v>-826</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133517</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8.6999999999999993</v>
      </c>
      <c r="DL6" s="64">
        <f t="shared" ref="DL6:DT6" si="9">IF(DL8="-",NA(),DL8)</f>
        <v>8.6999999999999993</v>
      </c>
      <c r="DM6" s="64">
        <f t="shared" si="9"/>
        <v>10.1</v>
      </c>
      <c r="DN6" s="64">
        <f t="shared" si="9"/>
        <v>8.6999999999999993</v>
      </c>
      <c r="DO6" s="64">
        <f t="shared" si="9"/>
        <v>7.2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122297</v>
      </c>
      <c r="D7" s="60">
        <f t="shared" si="10"/>
        <v>47</v>
      </c>
      <c r="E7" s="60">
        <f t="shared" si="10"/>
        <v>14</v>
      </c>
      <c r="F7" s="60">
        <f t="shared" si="10"/>
        <v>0</v>
      </c>
      <c r="G7" s="60">
        <f t="shared" si="10"/>
        <v>1</v>
      </c>
      <c r="H7" s="60" t="str">
        <f t="shared" si="10"/>
        <v>千葉県　袖ケ浦市</v>
      </c>
      <c r="I7" s="60" t="str">
        <f t="shared" si="10"/>
        <v>長浦駅臨海駐車場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27</v>
      </c>
      <c r="S7" s="62" t="str">
        <f t="shared" si="10"/>
        <v>駅</v>
      </c>
      <c r="T7" s="62" t="str">
        <f t="shared" si="10"/>
        <v>無</v>
      </c>
      <c r="U7" s="63">
        <f t="shared" si="10"/>
        <v>2263</v>
      </c>
      <c r="V7" s="63">
        <f t="shared" si="10"/>
        <v>69</v>
      </c>
      <c r="W7" s="63">
        <f t="shared" si="10"/>
        <v>500</v>
      </c>
      <c r="X7" s="62" t="str">
        <f t="shared" si="10"/>
        <v>代行制</v>
      </c>
      <c r="Y7" s="64">
        <f>Y8</f>
        <v>120.6</v>
      </c>
      <c r="Z7" s="64">
        <f t="shared" ref="Z7:AH7" si="11">Z8</f>
        <v>101.3</v>
      </c>
      <c r="AA7" s="64">
        <f t="shared" si="11"/>
        <v>97</v>
      </c>
      <c r="AB7" s="64">
        <f t="shared" si="11"/>
        <v>116.9</v>
      </c>
      <c r="AC7" s="64">
        <f t="shared" si="11"/>
        <v>76.2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17.100000000000001</v>
      </c>
      <c r="BG7" s="64">
        <f t="shared" ref="BG7:BO7" si="14">BG8</f>
        <v>1.3</v>
      </c>
      <c r="BH7" s="64">
        <f t="shared" si="14"/>
        <v>-3.1</v>
      </c>
      <c r="BI7" s="64">
        <f t="shared" si="14"/>
        <v>14.4</v>
      </c>
      <c r="BJ7" s="64">
        <f t="shared" si="14"/>
        <v>-31.3</v>
      </c>
      <c r="BK7" s="64">
        <f t="shared" si="14"/>
        <v>38.200000000000003</v>
      </c>
      <c r="BL7" s="64">
        <f t="shared" si="14"/>
        <v>34.6</v>
      </c>
      <c r="BM7" s="64">
        <f t="shared" si="14"/>
        <v>37.6</v>
      </c>
      <c r="BN7" s="64">
        <f t="shared" si="14"/>
        <v>30.2</v>
      </c>
      <c r="BO7" s="64">
        <f t="shared" si="14"/>
        <v>33.9</v>
      </c>
      <c r="BP7" s="61"/>
      <c r="BQ7" s="65">
        <f>BQ8</f>
        <v>551</v>
      </c>
      <c r="BR7" s="65">
        <f t="shared" ref="BR7:BZ7" si="15">BR8</f>
        <v>36</v>
      </c>
      <c r="BS7" s="65">
        <f t="shared" si="15"/>
        <v>-89</v>
      </c>
      <c r="BT7" s="65">
        <f t="shared" si="15"/>
        <v>480</v>
      </c>
      <c r="BU7" s="65">
        <f t="shared" si="15"/>
        <v>-826</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133517</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8.6999999999999993</v>
      </c>
      <c r="DL7" s="64">
        <f t="shared" ref="DL7:DT7" si="17">DL8</f>
        <v>8.6999999999999993</v>
      </c>
      <c r="DM7" s="64">
        <f t="shared" si="17"/>
        <v>10.1</v>
      </c>
      <c r="DN7" s="64">
        <f t="shared" si="17"/>
        <v>8.6999999999999993</v>
      </c>
      <c r="DO7" s="64">
        <f t="shared" si="17"/>
        <v>7.2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122297</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27</v>
      </c>
      <c r="S8" s="69" t="s">
        <v>119</v>
      </c>
      <c r="T8" s="69" t="s">
        <v>120</v>
      </c>
      <c r="U8" s="70">
        <v>2263</v>
      </c>
      <c r="V8" s="70">
        <v>69</v>
      </c>
      <c r="W8" s="70">
        <v>500</v>
      </c>
      <c r="X8" s="69" t="s">
        <v>121</v>
      </c>
      <c r="Y8" s="71">
        <v>120.6</v>
      </c>
      <c r="Z8" s="71">
        <v>101.3</v>
      </c>
      <c r="AA8" s="71">
        <v>97</v>
      </c>
      <c r="AB8" s="71">
        <v>116.9</v>
      </c>
      <c r="AC8" s="71">
        <v>76.2</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17.100000000000001</v>
      </c>
      <c r="BG8" s="71">
        <v>1.3</v>
      </c>
      <c r="BH8" s="71">
        <v>-3.1</v>
      </c>
      <c r="BI8" s="71">
        <v>14.4</v>
      </c>
      <c r="BJ8" s="71">
        <v>-31.3</v>
      </c>
      <c r="BK8" s="71">
        <v>38.200000000000003</v>
      </c>
      <c r="BL8" s="71">
        <v>34.6</v>
      </c>
      <c r="BM8" s="71">
        <v>37.6</v>
      </c>
      <c r="BN8" s="71">
        <v>30.2</v>
      </c>
      <c r="BO8" s="71">
        <v>33.9</v>
      </c>
      <c r="BP8" s="68">
        <v>20.8</v>
      </c>
      <c r="BQ8" s="72">
        <v>551</v>
      </c>
      <c r="BR8" s="72">
        <v>36</v>
      </c>
      <c r="BS8" s="72">
        <v>-89</v>
      </c>
      <c r="BT8" s="73">
        <v>480</v>
      </c>
      <c r="BU8" s="73">
        <v>-826</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133517</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8.6999999999999993</v>
      </c>
      <c r="DL8" s="71">
        <v>8.6999999999999993</v>
      </c>
      <c r="DM8" s="71">
        <v>10.1</v>
      </c>
      <c r="DN8" s="71">
        <v>8.6999999999999993</v>
      </c>
      <c r="DO8" s="71">
        <v>7.2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2021-01-19T00:36:06Z</cp:lastPrinted>
  <dcterms:created xsi:type="dcterms:W3CDTF">2020-12-04T03:27:59Z</dcterms:created>
  <dcterms:modified xsi:type="dcterms:W3CDTF">2021-02-22T04:59:35Z</dcterms:modified>
  <cp:category/>
</cp:coreProperties>
</file>