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171下水道\174 特環\"/>
    </mc:Choice>
  </mc:AlternateContent>
  <workbookProtection workbookAlgorithmName="SHA-512" workbookHashValue="wdFwBURiGZupO4MV1SA6aCvE3Tgj7oUk5vGo3k3gLPYL5eAV5zPDJS6MSlnt30U2tSws7hni/xsWx0f1hdYETw==" workbookSaltValue="bFLA252GO+/c/2UJ7i2NeA==" workbookSpinCount="100000" lockStructure="1"/>
  <bookViews>
    <workbookView xWindow="0" yWindow="0" windowWidth="28800" windowHeight="1224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<sst xmlns="http://schemas.openxmlformats.org/spreadsheetml/2006/main" count="241" uniqueCount="121">
  <si>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</si>
  <si>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</si>
  <si>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</si>
  <si>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</si>
  <si>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</si>
  <si>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</si>
  <si>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</si>
  <si>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</si>
  <si>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</si>
  <si>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</si>
  <si>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</si>
  <si>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</si>
  <si>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</si>
  <si>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</si>
  <si>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</si>
  <si>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</si>
  <si>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</si>
  <si>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</si>
  <si>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</si>
  <si>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</si>
  <si>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</si>
  <si>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</si>
  <si>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</si>
  <si>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</si>
  <si>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</si>
  <si>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</si>
  <si>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</si>
  <si>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</si>
  <si>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</si>
  <si>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</si>
  <si>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</si>
  <si>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</si>
  <si>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</si>
  <si>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</si>
  <si>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</si>
  <si>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</si>
  <si>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</si>
  <si>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</si>
  <si>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</si>
  <si>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</si>
  <si>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</si>
  <si>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</si>
  <si>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</si>
  <si>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</si>
  <si>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</si>
  <si>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</si>
  <si>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</si>
  <si>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</si>
  <si>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</si>
  <si>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</si>
  <si>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</si>
  <si>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</si>
  <si>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</si>
  <si>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</si>
  <si>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</si>
  <si>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</si>
  <si>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</si>
  <si>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</si>
  <si>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</si>
  <si>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</si>
  <si>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</si>
  <si>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</si>
  <si>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</si>
  <si>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</si>
  <si>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</si>
  <si>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</si>
  <si>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</si>
  <si>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</si>
  <si>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</si>
  <si>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</si>
  <si>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</si>
  <si>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</si>
  <si>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</si>
  <si>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</si>
  <si>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</si>
  <si>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</si>
  <si>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</si>
  <si>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</si>
  <si>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</si>
  <si>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</si>
  <si>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</si>
  <si>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</si>
  <si>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</si>
  <si>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</si>
  <si>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</si>
  <si>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</si>
  <si>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</si>
  <si>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</si>
  <si>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</si>
  <si>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</si>
  <si>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</si>
  <si>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</si>
  <si>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</si>
  <si>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</si>
  <si>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</si>
  <si>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</si>
  <si>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</si>
  <si>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</si>
  <si>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我孫子市</t>
  </si>
  <si>
    <t>法非適用</t>
  </si>
  <si>
    <t>下水道事業</t>
  </si>
  <si>
    <t>特定環境保全公共下水道</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</si>
  <si>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</si>
  <si>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</si>
  <si>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</si>
  <si>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</si>
  <si>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</si>
  <si>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</si>
  <si>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</si>
  <si>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</si>
  <si>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</si>
  <si>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</si>
  <si>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</si>
  <si>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</si>
  <si>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</si>
  <si>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</si>
  <si>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</si>
  <si>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</si>
  <si>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特定環境保全公共下水道事業については、現在、建設事業は終了し、維持管理費と地方債償還金が主な費用となります。
　本来これらの費用は使用料で回収すべき経費ですが、市街化調整区域であり、処理区域内の人口増加もあまり見込めないため、厳しい状況となっています。
　令和２年４月からの公営企業会計への移行に伴い、現行の経営戦略を改定し、使用料金の適正化に努めなければならないと考えます。</t>
    <phoneticPr fontId="4"/>
  </si>
  <si>
    <t>　令和元年度決算においては、公営企業会計移行に伴って打ち切り決算を行ったことから、出納整理期間中における収入（主に料金収入）及び費用（主に汚水処理費）が計上されていません。
　また、当処理区域内は市街化調整区域であり、処理区域内人口密度が低く、使用料収入が限られるため、それ以外の収入による影響が大きくなっています。
　⑤経費回収率については、打ち切り決算に伴う料金収入の減少幅が汚水処理費の減少幅を上回ったため比率が減となっています。
　⑥汚水処理原価についても、打ち切り決算により汚水処理費が減少したため比率が減となっています。主たる費用である流域下水道維持管理負担金が増加傾向にあることから、来年度以降の⑤経費回収率は引き続き減となり、⑥汚水処理原価は増となる見込みです。
　また、資本費平準化債の発行及び分流式下水道等に要する経費としての一般会計からの繰入金により賄っている部分が大きいため、適切な使用料収入の確保に努め、経営の健全性・効率性の向上を目指します。</t>
    <rPh sb="250" eb="251">
      <t>ショウ</t>
    </rPh>
    <rPh sb="313" eb="314">
      <t>ヒ</t>
    </rPh>
    <rPh sb="315" eb="316">
      <t>ツヅ</t>
    </rPh>
    <phoneticPr fontId="4"/>
  </si>
  <si>
    <t xml:space="preserve"> 令和元年度末時点で、供用開始から３１年となります。
　管渠の標準的な耐用年数とされる５０年を経過した管渠はなく、大規模修繕等が必要となる箇所はありません。
　しかし、今後は実際の管渠の状態を把握しながら修繕を行っていくため、下水道ストックマネジメント計画に基づく点検・調査を行い、必要に応じて修繕や改築を推進していきます。</t>
    <rPh sb="1" eb="3">
      <t>レイワ</t>
    </rPh>
    <rPh sb="3" eb="4">
      <t>ガン</t>
    </rPh>
    <rPh sb="87" eb="89">
      <t>ジッサイ</t>
    </rPh>
    <rPh sb="90" eb="92">
      <t>カンキョ</t>
    </rPh>
    <rPh sb="93" eb="95">
      <t>ジョウタイ</t>
    </rPh>
    <rPh sb="96" eb="98">
      <t>ハアク</t>
    </rPh>
    <rPh sb="102" eb="104">
      <t>シュウゼン</t>
    </rPh>
    <rPh sb="105" eb="106">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</si>
</sst>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E6A-4A08-B924-2A250AB8842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0.06</c:v>
                </c:pt>
                <c:pt idx="4">
                  <c:v>0.04</c:v>
                </c:pt>
              </c:numCache>
            </c:numRef>
          </c:val>
          <c:smooth val="0"/>
          <c:extLst>
            <c:ext xmlns:c16="http://schemas.microsoft.com/office/drawing/2014/chart" uri="{C3380CC4-5D6E-409C-BE32-E72D297353CC}">
              <c16:uniqueId val="{00000001-3E6A-4A08-B924-2A250AB8842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788-48CF-AB48-B9E15BFFF1B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46.17</c:v>
                </c:pt>
                <c:pt idx="4">
                  <c:v>45.68</c:v>
                </c:pt>
              </c:numCache>
            </c:numRef>
          </c:val>
          <c:smooth val="0"/>
          <c:extLst>
            <c:ext xmlns:c16="http://schemas.microsoft.com/office/drawing/2014/chart" uri="{C3380CC4-5D6E-409C-BE32-E72D297353CC}">
              <c16:uniqueId val="{00000001-4788-48CF-AB48-B9E15BFFF1B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85.74</c:v>
                </c:pt>
                <c:pt idx="1">
                  <c:v>86.11</c:v>
                </c:pt>
                <c:pt idx="2">
                  <c:v>86.6</c:v>
                </c:pt>
                <c:pt idx="3">
                  <c:v>86.36</c:v>
                </c:pt>
                <c:pt idx="4">
                  <c:v>86.74</c:v>
                </c:pt>
              </c:numCache>
            </c:numRef>
          </c:val>
          <c:extLst>
            <c:ext xmlns:c16="http://schemas.microsoft.com/office/drawing/2014/chart" uri="{C3380CC4-5D6E-409C-BE32-E72D297353CC}">
              <c16:uniqueId val="{00000000-FE3E-4D3D-BA2E-2966C1F7B69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87.84</c:v>
                </c:pt>
                <c:pt idx="4">
                  <c:v>87.96</c:v>
                </c:pt>
              </c:numCache>
            </c:numRef>
          </c:val>
          <c:smooth val="0"/>
          <c:extLst>
            <c:ext xmlns:c16="http://schemas.microsoft.com/office/drawing/2014/chart" uri="{C3380CC4-5D6E-409C-BE32-E72D297353CC}">
              <c16:uniqueId val="{00000001-FE3E-4D3D-BA2E-2966C1F7B69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60.13</c:v>
                </c:pt>
                <c:pt idx="1">
                  <c:v>60.71</c:v>
                </c:pt>
                <c:pt idx="2">
                  <c:v>60.3</c:v>
                </c:pt>
                <c:pt idx="3">
                  <c:v>64.38</c:v>
                </c:pt>
                <c:pt idx="4">
                  <c:v>72.12</c:v>
                </c:pt>
              </c:numCache>
            </c:numRef>
          </c:val>
          <c:extLst>
            <c:ext xmlns:c16="http://schemas.microsoft.com/office/drawing/2014/chart" uri="{C3380CC4-5D6E-409C-BE32-E72D297353CC}">
              <c16:uniqueId val="{00000000-BD53-425E-9CE9-E26624660BA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D53-425E-9CE9-E26624660BA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712-4719-95B2-F132BE45708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12-4719-95B2-F132BE45708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785-4717-A55C-F49046BE4F1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85-4717-A55C-F49046BE4F1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3C5-48FD-B001-A0BE23F4663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C5-48FD-B001-A0BE23F4663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EA4-42B7-95A2-5079147EBAB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EA4-42B7-95A2-5079147EBAB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571.35</c:v>
                </c:pt>
                <c:pt idx="1">
                  <c:v>550.78</c:v>
                </c:pt>
                <c:pt idx="2">
                  <c:v>512.73</c:v>
                </c:pt>
                <c:pt idx="3">
                  <c:v>687.21</c:v>
                </c:pt>
                <c:pt idx="4">
                  <c:v>652.91999999999996</c:v>
                </c:pt>
              </c:numCache>
            </c:numRef>
          </c:val>
          <c:extLst>
            <c:ext xmlns:c16="http://schemas.microsoft.com/office/drawing/2014/chart" uri="{C3380CC4-5D6E-409C-BE32-E72D297353CC}">
              <c16:uniqueId val="{00000000-0CEF-4AA4-B4D8-606BC5D825A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1252.71</c:v>
                </c:pt>
                <c:pt idx="4">
                  <c:v>1267.3900000000001</c:v>
                </c:pt>
              </c:numCache>
            </c:numRef>
          </c:val>
          <c:smooth val="0"/>
          <c:extLst>
            <c:ext xmlns:c16="http://schemas.microsoft.com/office/drawing/2014/chart" uri="{C3380CC4-5D6E-409C-BE32-E72D297353CC}">
              <c16:uniqueId val="{00000001-0CEF-4AA4-B4D8-606BC5D825A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100</c:v>
                </c:pt>
                <c:pt idx="1">
                  <c:v>99.51</c:v>
                </c:pt>
                <c:pt idx="2">
                  <c:v>78.52</c:v>
                </c:pt>
                <c:pt idx="3">
                  <c:v>77.27</c:v>
                </c:pt>
                <c:pt idx="4">
                  <c:v>74.569999999999993</c:v>
                </c:pt>
              </c:numCache>
            </c:numRef>
          </c:val>
          <c:extLst>
            <c:ext xmlns:c16="http://schemas.microsoft.com/office/drawing/2014/chart" uri="{C3380CC4-5D6E-409C-BE32-E72D297353CC}">
              <c16:uniqueId val="{00000000-CC6F-4D0A-AAAC-787BFF15269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87.03</c:v>
                </c:pt>
                <c:pt idx="4">
                  <c:v>84.3</c:v>
                </c:pt>
              </c:numCache>
            </c:numRef>
          </c:val>
          <c:smooth val="0"/>
          <c:extLst>
            <c:ext xmlns:c16="http://schemas.microsoft.com/office/drawing/2014/chart" uri="{C3380CC4-5D6E-409C-BE32-E72D297353CC}">
              <c16:uniqueId val="{00000001-CC6F-4D0A-AAAC-787BFF15269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119.05</c:v>
                </c:pt>
                <c:pt idx="1">
                  <c:v>122.23</c:v>
                </c:pt>
                <c:pt idx="2">
                  <c:v>152.68</c:v>
                </c:pt>
                <c:pt idx="3">
                  <c:v>155.22999999999999</c:v>
                </c:pt>
                <c:pt idx="4">
                  <c:v>155.16999999999999</c:v>
                </c:pt>
              </c:numCache>
            </c:numRef>
          </c:val>
          <c:extLst>
            <c:ext xmlns:c16="http://schemas.microsoft.com/office/drawing/2014/chart" uri="{C3380CC4-5D6E-409C-BE32-E72D297353CC}">
              <c16:uniqueId val="{00000000-CFA2-4953-A528-79ECFC86A81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177.02</c:v>
                </c:pt>
                <c:pt idx="4">
                  <c:v>185.47</c:v>
                </c:pt>
              </c:numCache>
            </c:numRef>
          </c:val>
          <c:smooth val="0"/>
          <c:extLst>
            <c:ext xmlns:c16="http://schemas.microsoft.com/office/drawing/2014/chart" uri="{C3380CC4-5D6E-409C-BE32-E72D297353CC}">
              <c16:uniqueId val="{00000001-CFA2-4953-A528-79ECFC86A81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千葉県　我孫子市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D1</v>
      </c>
      <c r="X8" s="49"/>
      <c r="Y8" s="49"/>
      <c r="Z8" s="49"/>
      <c r="AA8" s="49"/>
      <c r="AB8" s="49"/>
      <c r="AC8" s="49"/>
      <c r="AD8" s="50" t="str">
        <f>データ!$M$6</f>
        <v>非設置</v>
      </c>
      <c r="AE8" s="50"/>
      <c r="AF8" s="50"/>
      <c r="AG8" s="50"/>
      <c r="AH8" s="50"/>
      <c r="AI8" s="50"/>
      <c r="AJ8" s="50"/>
      <c r="AK8" s="3"/>
      <c r="AL8" s="51">
        <f>データ!S6</f>
        <v>132183</v>
      </c>
      <c r="AM8" s="51"/>
      <c r="AN8" s="51"/>
      <c r="AO8" s="51"/>
      <c r="AP8" s="51"/>
      <c r="AQ8" s="51"/>
      <c r="AR8" s="51"/>
      <c r="AS8" s="51"/>
      <c r="AT8" s="46">
        <f>データ!T6</f>
        <v>43.15</v>
      </c>
      <c r="AU8" s="46"/>
      <c r="AV8" s="46"/>
      <c r="AW8" s="46"/>
      <c r="AX8" s="46"/>
      <c r="AY8" s="46"/>
      <c r="AZ8" s="46"/>
      <c r="BA8" s="46"/>
      <c r="BB8" s="46">
        <f>データ!U6</f>
        <v>3063.34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0.35</v>
      </c>
      <c r="Q10" s="46"/>
      <c r="R10" s="46"/>
      <c r="S10" s="46"/>
      <c r="T10" s="46"/>
      <c r="U10" s="46"/>
      <c r="V10" s="46"/>
      <c r="W10" s="46">
        <f>データ!Q6</f>
        <v>76.63</v>
      </c>
      <c r="X10" s="46"/>
      <c r="Y10" s="46"/>
      <c r="Z10" s="46"/>
      <c r="AA10" s="46"/>
      <c r="AB10" s="46"/>
      <c r="AC10" s="46"/>
      <c r="AD10" s="51">
        <f>データ!R6</f>
        <v>2178</v>
      </c>
      <c r="AE10" s="51"/>
      <c r="AF10" s="51"/>
      <c r="AG10" s="51"/>
      <c r="AH10" s="51"/>
      <c r="AI10" s="51"/>
      <c r="AJ10" s="51"/>
      <c r="AK10" s="2"/>
      <c r="AL10" s="51">
        <f>データ!V6</f>
        <v>460</v>
      </c>
      <c r="AM10" s="51"/>
      <c r="AN10" s="51"/>
      <c r="AO10" s="51"/>
      <c r="AP10" s="51"/>
      <c r="AQ10" s="51"/>
      <c r="AR10" s="51"/>
      <c r="AS10" s="51"/>
      <c r="AT10" s="46">
        <f>データ!W6</f>
        <v>0.14000000000000001</v>
      </c>
      <c r="AU10" s="46"/>
      <c r="AV10" s="46"/>
      <c r="AW10" s="46"/>
      <c r="AX10" s="46"/>
      <c r="AY10" s="46"/>
      <c r="AZ10" s="46"/>
      <c r="BA10" s="46"/>
      <c r="BB10" s="46">
        <f>データ!X6</f>
        <v>3285.71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120</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【1,218.70】</v>
      </c>
      <c r="I86" s="26" t="str">
        <f>データ!CA6</f>
        <v>【74.17】</v>
      </c>
      <c r="J86" s="26" t="str">
        <f>データ!CL6</f>
        <v>【218.56】</v>
      </c>
      <c r="K86" s="26" t="str">
        <f>データ!CW6</f>
        <v>【42.86】</v>
      </c>
      <c r="L86" s="26" t="str">
        <f>データ!DH6</f>
        <v>【84.20】</v>
      </c>
      <c r="M86" s="26" t="s">
        <v>44</v>
      </c>
      <c r="N86" s="26" t="s">
        <v>44</v>
      </c>
      <c r="O86" s="26" t="str">
        <f>データ!EO6</f>
        <v>【0.28】</v>
      </c>
    </row>
  </sheetData>
  <sheetProtection algorithmName="SHA-512" hashValue="0yxWJ/IM0+1NlHpTRR106YFKAAEMxZz10kOmNK3URBTdc56cNg3xC//GvrGqnGu8Z1wA9PkGOETb9FH6FV/r8Q==" saltValue="sCm34D5rAIAnKh05IHJ0E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122220</v>
      </c>
      <c r="D6" s="33">
        <f t="shared" si="3"/>
        <v>47</v>
      </c>
      <c r="E6" s="33">
        <f t="shared" si="3"/>
        <v>17</v>
      </c>
      <c r="F6" s="33">
        <f t="shared" si="3"/>
        <v>4</v>
      </c>
      <c r="G6" s="33">
        <f t="shared" si="3"/>
        <v>0</v>
      </c>
      <c r="H6" s="33" t="str">
        <f t="shared" si="3"/>
        <v>千葉県　我孫子市</v>
      </c>
      <c r="I6" s="33" t="str">
        <f t="shared" si="3"/>
        <v>法非適用</v>
      </c>
      <c r="J6" s="33" t="str">
        <f t="shared" si="3"/>
        <v>下水道事業</v>
      </c>
      <c r="K6" s="33" t="str">
        <f t="shared" si="3"/>
        <v>特定環境保全公共下水道</v>
      </c>
      <c r="L6" s="33" t="str">
        <f t="shared" si="3"/>
        <v>D1</v>
      </c>
      <c r="M6" s="33" t="str">
        <f t="shared" si="3"/>
        <v>非設置</v>
      </c>
      <c r="N6" s="34" t="str">
        <f t="shared" si="3"/>
        <v>-</v>
      </c>
      <c r="O6" s="34" t="str">
        <f t="shared" si="3"/>
        <v>該当数値なし</v>
      </c>
      <c r="P6" s="34">
        <f t="shared" si="3"/>
        <v>0.35</v>
      </c>
      <c r="Q6" s="34">
        <f t="shared" si="3"/>
        <v>76.63</v>
      </c>
      <c r="R6" s="34">
        <f t="shared" si="3"/>
        <v>2178</v>
      </c>
      <c r="S6" s="34">
        <f t="shared" si="3"/>
        <v>132183</v>
      </c>
      <c r="T6" s="34">
        <f t="shared" si="3"/>
        <v>43.15</v>
      </c>
      <c r="U6" s="34">
        <f t="shared" si="3"/>
        <v>3063.34</v>
      </c>
      <c r="V6" s="34">
        <f t="shared" si="3"/>
        <v>460</v>
      </c>
      <c r="W6" s="34">
        <f t="shared" si="3"/>
        <v>0.14000000000000001</v>
      </c>
      <c r="X6" s="34">
        <f t="shared" si="3"/>
        <v>3285.71</v>
      </c>
      <c r="Y6" s="35">
        <f>IF(Y7="",NA(),Y7)</f>
        <v>60.13</v>
      </c>
      <c r="Z6" s="35">
        <f t="shared" ref="Z6:AH6" si="4">IF(Z7="",NA(),Z7)</f>
        <v>60.71</v>
      </c>
      <c r="AA6" s="35">
        <f t="shared" si="4"/>
        <v>60.3</v>
      </c>
      <c r="AB6" s="35">
        <f t="shared" si="4"/>
        <v>64.38</v>
      </c>
      <c r="AC6" s="35">
        <f t="shared" si="4"/>
        <v>72.12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571.35</v>
      </c>
      <c r="BG6" s="35">
        <f t="shared" ref="BG6:BO6" si="7">IF(BG7="",NA(),BG7)</f>
        <v>550.78</v>
      </c>
      <c r="BH6" s="35">
        <f t="shared" si="7"/>
        <v>512.73</v>
      </c>
      <c r="BI6" s="35">
        <f t="shared" si="7"/>
        <v>687.21</v>
      </c>
      <c r="BJ6" s="35">
        <f t="shared" si="7"/>
        <v>652.91999999999996</v>
      </c>
      <c r="BK6" s="35">
        <f t="shared" si="7"/>
        <v>1434.89</v>
      </c>
      <c r="BL6" s="35">
        <f t="shared" si="7"/>
        <v>1298.9100000000001</v>
      </c>
      <c r="BM6" s="35">
        <f t="shared" si="7"/>
        <v>1243.71</v>
      </c>
      <c r="BN6" s="35">
        <f t="shared" si="7"/>
        <v>1252.71</v>
      </c>
      <c r="BO6" s="35">
        <f t="shared" si="7"/>
        <v>1267.3900000000001</v>
      </c>
      <c r="BP6" s="34" t="str">
        <f>IF(BP7="","",IF(BP7="-","【-】","【"&amp;SUBSTITUTE(TEXT(BP7,"#,##0.00"),"-","△")&amp;"】"))</f>
        <v>【1,218.70】</v>
      </c>
      <c r="BQ6" s="35">
        <f>IF(BQ7="",NA(),BQ7)</f>
        <v>100</v>
      </c>
      <c r="BR6" s="35">
        <f t="shared" ref="BR6:BZ6" si="8">IF(BR7="",NA(),BR7)</f>
        <v>99.51</v>
      </c>
      <c r="BS6" s="35">
        <f t="shared" si="8"/>
        <v>78.52</v>
      </c>
      <c r="BT6" s="35">
        <f t="shared" si="8"/>
        <v>77.27</v>
      </c>
      <c r="BU6" s="35">
        <f t="shared" si="8"/>
        <v>74.569999999999993</v>
      </c>
      <c r="BV6" s="35">
        <f t="shared" si="8"/>
        <v>66.22</v>
      </c>
      <c r="BW6" s="35">
        <f t="shared" si="8"/>
        <v>69.87</v>
      </c>
      <c r="BX6" s="35">
        <f t="shared" si="8"/>
        <v>74.3</v>
      </c>
      <c r="BY6" s="35">
        <f t="shared" si="8"/>
        <v>87.03</v>
      </c>
      <c r="BZ6" s="35">
        <f t="shared" si="8"/>
        <v>84.3</v>
      </c>
      <c r="CA6" s="34" t="str">
        <f>IF(CA7="","",IF(CA7="-","【-】","【"&amp;SUBSTITUTE(TEXT(CA7,"#,##0.00"),"-","△")&amp;"】"))</f>
        <v>【74.17】</v>
      </c>
      <c r="CB6" s="35">
        <f>IF(CB7="",NA(),CB7)</f>
        <v>119.05</v>
      </c>
      <c r="CC6" s="35">
        <f t="shared" ref="CC6:CK6" si="9">IF(CC7="",NA(),CC7)</f>
        <v>122.23</v>
      </c>
      <c r="CD6" s="35">
        <f t="shared" si="9"/>
        <v>152.68</v>
      </c>
      <c r="CE6" s="35">
        <f t="shared" si="9"/>
        <v>155.22999999999999</v>
      </c>
      <c r="CF6" s="35">
        <f t="shared" si="9"/>
        <v>155.16999999999999</v>
      </c>
      <c r="CG6" s="35">
        <f t="shared" si="9"/>
        <v>246.72</v>
      </c>
      <c r="CH6" s="35">
        <f t="shared" si="9"/>
        <v>234.96</v>
      </c>
      <c r="CI6" s="35">
        <f t="shared" si="9"/>
        <v>221.81</v>
      </c>
      <c r="CJ6" s="35">
        <f t="shared" si="9"/>
        <v>177.02</v>
      </c>
      <c r="CK6" s="35">
        <f t="shared" si="9"/>
        <v>185.47</v>
      </c>
      <c r="CL6" s="34" t="str">
        <f>IF(CL7="","",IF(CL7="-","【-】","【"&amp;SUBSTITUTE(TEXT(CL7,"#,##0.00"),"-","△")&amp;"】"))</f>
        <v>【218.56】</v>
      </c>
      <c r="CM6" s="35" t="str">
        <f>IF(CM7="",NA(),CM7)</f>
        <v>-</v>
      </c>
      <c r="CN6" s="35" t="str">
        <f t="shared" ref="CN6:CV6" si="10">IF(CN7="",NA(),CN7)</f>
        <v>-</v>
      </c>
      <c r="CO6" s="35" t="str">
        <f t="shared" si="10"/>
        <v>-</v>
      </c>
      <c r="CP6" s="35" t="str">
        <f t="shared" si="10"/>
        <v>-</v>
      </c>
      <c r="CQ6" s="35" t="str">
        <f t="shared" si="10"/>
        <v>-</v>
      </c>
      <c r="CR6" s="35">
        <f t="shared" si="10"/>
        <v>41.35</v>
      </c>
      <c r="CS6" s="35">
        <f t="shared" si="10"/>
        <v>42.9</v>
      </c>
      <c r="CT6" s="35">
        <f t="shared" si="10"/>
        <v>43.36</v>
      </c>
      <c r="CU6" s="35">
        <f t="shared" si="10"/>
        <v>46.17</v>
      </c>
      <c r="CV6" s="35">
        <f t="shared" si="10"/>
        <v>45.68</v>
      </c>
      <c r="CW6" s="34" t="str">
        <f>IF(CW7="","",IF(CW7="-","【-】","【"&amp;SUBSTITUTE(TEXT(CW7,"#,##0.00"),"-","△")&amp;"】"))</f>
        <v>【42.86】</v>
      </c>
      <c r="CX6" s="35">
        <f>IF(CX7="",NA(),CX7)</f>
        <v>85.74</v>
      </c>
      <c r="CY6" s="35">
        <f t="shared" ref="CY6:DG6" si="11">IF(CY7="",NA(),CY7)</f>
        <v>86.11</v>
      </c>
      <c r="CZ6" s="35">
        <f t="shared" si="11"/>
        <v>86.6</v>
      </c>
      <c r="DA6" s="35">
        <f t="shared" si="11"/>
        <v>86.36</v>
      </c>
      <c r="DB6" s="35">
        <f t="shared" si="11"/>
        <v>86.74</v>
      </c>
      <c r="DC6" s="35">
        <f t="shared" si="11"/>
        <v>82.9</v>
      </c>
      <c r="DD6" s="35">
        <f t="shared" si="11"/>
        <v>83.5</v>
      </c>
      <c r="DE6" s="35">
        <f t="shared" si="11"/>
        <v>83.06</v>
      </c>
      <c r="DF6" s="35">
        <f t="shared" si="11"/>
        <v>87.84</v>
      </c>
      <c r="DG6" s="35">
        <f t="shared" si="11"/>
        <v>87.96</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0.06</v>
      </c>
      <c r="EN6" s="35">
        <f t="shared" si="14"/>
        <v>0.04</v>
      </c>
      <c r="EO6" s="34" t="str">
        <f>IF(EO7="","",IF(EO7="-","【-】","【"&amp;SUBSTITUTE(TEXT(EO7,"#,##0.00"),"-","△")&amp;"】"))</f>
        <v>【0.28】</v>
      </c>
    </row>
    <row r="7" spans="1:145" s="36" customFormat="1" x14ac:dyDescent="0.15">
      <c r="A7" s="28"/>
      <c r="B7" s="37">
        <v>2019</v>
      </c>
      <c r="C7" s="37">
        <v>122220</v>
      </c>
      <c r="D7" s="37">
        <v>47</v>
      </c>
      <c r="E7" s="37">
        <v>17</v>
      </c>
      <c r="F7" s="37">
        <v>4</v>
      </c>
      <c r="G7" s="37">
        <v>0</v>
      </c>
      <c r="H7" s="37" t="s">
        <v>98</v>
      </c>
      <c r="I7" s="37" t="s">
        <v>99</v>
      </c>
      <c r="J7" s="37" t="s">
        <v>100</v>
      </c>
      <c r="K7" s="37" t="s">
        <v>101</v>
      </c>
      <c r="L7" s="37" t="s">
        <v>102</v>
      </c>
      <c r="M7" s="37" t="s">
        <v>103</v>
      </c>
      <c r="N7" s="38" t="s">
        <v>104</v>
      </c>
      <c r="O7" s="38" t="s">
        <v>105</v>
      </c>
      <c r="P7" s="38">
        <v>0.35</v>
      </c>
      <c r="Q7" s="38">
        <v>76.63</v>
      </c>
      <c r="R7" s="38">
        <v>2178</v>
      </c>
      <c r="S7" s="38">
        <v>132183</v>
      </c>
      <c r="T7" s="38">
        <v>43.15</v>
      </c>
      <c r="U7" s="38">
        <v>3063.34</v>
      </c>
      <c r="V7" s="38">
        <v>460</v>
      </c>
      <c r="W7" s="38">
        <v>0.14000000000000001</v>
      </c>
      <c r="X7" s="38">
        <v>3285.71</v>
      </c>
      <c r="Y7" s="38">
        <v>60.13</v>
      </c>
      <c r="Z7" s="38">
        <v>60.71</v>
      </c>
      <c r="AA7" s="38">
        <v>60.3</v>
      </c>
      <c r="AB7" s="38">
        <v>64.38</v>
      </c>
      <c r="AC7" s="38">
        <v>72.12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571.35</v>
      </c>
      <c r="BG7" s="38">
        <v>550.78</v>
      </c>
      <c r="BH7" s="38">
        <v>512.73</v>
      </c>
      <c r="BI7" s="38">
        <v>687.21</v>
      </c>
      <c r="BJ7" s="38">
        <v>652.91999999999996</v>
      </c>
      <c r="BK7" s="38">
        <v>1434.89</v>
      </c>
      <c r="BL7" s="38">
        <v>1298.9100000000001</v>
      </c>
      <c r="BM7" s="38">
        <v>1243.71</v>
      </c>
      <c r="BN7" s="38">
        <v>1252.71</v>
      </c>
      <c r="BO7" s="38">
        <v>1267.3900000000001</v>
      </c>
      <c r="BP7" s="38">
        <v>1218.7</v>
      </c>
      <c r="BQ7" s="38">
        <v>100</v>
      </c>
      <c r="BR7" s="38">
        <v>99.51</v>
      </c>
      <c r="BS7" s="38">
        <v>78.52</v>
      </c>
      <c r="BT7" s="38">
        <v>77.27</v>
      </c>
      <c r="BU7" s="38">
        <v>74.569999999999993</v>
      </c>
      <c r="BV7" s="38">
        <v>66.22</v>
      </c>
      <c r="BW7" s="38">
        <v>69.87</v>
      </c>
      <c r="BX7" s="38">
        <v>74.3</v>
      </c>
      <c r="BY7" s="38">
        <v>87.03</v>
      </c>
      <c r="BZ7" s="38">
        <v>84.3</v>
      </c>
      <c r="CA7" s="38">
        <v>74.17</v>
      </c>
      <c r="CB7" s="38">
        <v>119.05</v>
      </c>
      <c r="CC7" s="38">
        <v>122.23</v>
      </c>
      <c r="CD7" s="38">
        <v>152.68</v>
      </c>
      <c r="CE7" s="38">
        <v>155.22999999999999</v>
      </c>
      <c r="CF7" s="38">
        <v>155.16999999999999</v>
      </c>
      <c r="CG7" s="38">
        <v>246.72</v>
      </c>
      <c r="CH7" s="38">
        <v>234.96</v>
      </c>
      <c r="CI7" s="38">
        <v>221.81</v>
      </c>
      <c r="CJ7" s="38">
        <v>177.02</v>
      </c>
      <c r="CK7" s="38">
        <v>185.47</v>
      </c>
      <c r="CL7" s="38">
        <v>218.56</v>
      </c>
      <c r="CM7" s="38" t="s">
        <v>104</v>
      </c>
      <c r="CN7" s="38" t="s">
        <v>104</v>
      </c>
      <c r="CO7" s="38" t="s">
        <v>104</v>
      </c>
      <c r="CP7" s="38" t="s">
        <v>104</v>
      </c>
      <c r="CQ7" s="38" t="s">
        <v>104</v>
      </c>
      <c r="CR7" s="38">
        <v>41.35</v>
      </c>
      <c r="CS7" s="38">
        <v>42.9</v>
      </c>
      <c r="CT7" s="38">
        <v>43.36</v>
      </c>
      <c r="CU7" s="38">
        <v>46.17</v>
      </c>
      <c r="CV7" s="38">
        <v>45.68</v>
      </c>
      <c r="CW7" s="38">
        <v>42.86</v>
      </c>
      <c r="CX7" s="38">
        <v>85.74</v>
      </c>
      <c r="CY7" s="38">
        <v>86.11</v>
      </c>
      <c r="CZ7" s="38">
        <v>86.6</v>
      </c>
      <c r="DA7" s="38">
        <v>86.36</v>
      </c>
      <c r="DB7" s="38">
        <v>86.74</v>
      </c>
      <c r="DC7" s="38">
        <v>82.9</v>
      </c>
      <c r="DD7" s="38">
        <v>83.5</v>
      </c>
      <c r="DE7" s="38">
        <v>83.06</v>
      </c>
      <c r="DF7" s="38">
        <v>87.84</v>
      </c>
      <c r="DG7" s="38">
        <v>87.96</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0.09</v>
      </c>
      <c r="EL7" s="38">
        <v>0.09</v>
      </c>
      <c r="EM7" s="38">
        <v>0.06</v>
      </c>
      <c r="EN7" s="38">
        <v>0.04</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2021-01-20T02:45:27Z</cp:lastPrinted>
  <dcterms:created xsi:type="dcterms:W3CDTF">2020-12-04T02:54:15Z</dcterms:created>
  <dcterms:modified xsi:type="dcterms:W3CDTF">2021-02-20T07:34:48Z</dcterms:modified>
  <cp:category/>
</cp:coreProperties>
</file>