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6Q2khQHhXkDTw0g3sYaPPsKoNWfPt/1ntmYEB1Pr5IvmxdmcIPLZmXUQK8lFzMXZ7h9Y1e2Khl8WEN8on6Jo9Q==" workbookSaltValue="Rg/8rS1K7U1UBh2f8Ul9pQ==" workbookSpinCount="100000" lockStructure="1"/>
  <bookViews>
    <workbookView xWindow="0" yWindow="0" windowWidth="28800" windowHeight="122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<sst xmlns="http://schemas.openxmlformats.org/spreadsheetml/2006/main" count="241" uniqueCount="119">
  <si>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</si>
  <si>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</si>
  <si>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</si>
  <si>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</si>
  <si>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</si>
  <si>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</si>
  <si>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</si>
  <si>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</si>
  <si>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</si>
  <si>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</si>
  <si>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</si>
  <si>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</si>
  <si>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</si>
  <si>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</si>
  <si>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</si>
  <si>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</si>
  <si>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</si>
  <si>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</si>
  <si>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</si>
  <si>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</si>
  <si>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</si>
  <si>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</si>
  <si>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</si>
  <si>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</si>
  <si>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</si>
  <si>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</si>
  <si>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</si>
  <si>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</si>
  <si>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</si>
  <si>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</si>
  <si>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</si>
  <si>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</si>
  <si>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</si>
  <si>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</si>
  <si>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</si>
  <si>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</si>
  <si>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</si>
  <si>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</si>
  <si>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</si>
  <si>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</si>
  <si>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</si>
  <si>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</si>
  <si>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</si>
  <si>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</si>
  <si>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</si>
  <si>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</si>
  <si>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</si>
  <si>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</si>
  <si>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</si>
  <si>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</si>
  <si>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</si>
  <si>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</si>
  <si>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</si>
  <si>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</si>
  <si>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</si>
  <si>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</si>
  <si>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</si>
  <si>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</si>
  <si>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</si>
  <si>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</si>
  <si>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</si>
  <si>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</si>
  <si>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</si>
  <si>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</si>
  <si>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</si>
  <si>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</si>
  <si>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</si>
  <si>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</si>
  <si>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</si>
  <si>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</si>
  <si>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</si>
  <si>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</si>
  <si>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</si>
  <si>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</si>
  <si>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</si>
  <si>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</si>
  <si>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</si>
  <si>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</si>
  <si>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</si>
  <si>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</si>
  <si>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</si>
  <si>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</si>
  <si>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</si>
  <si>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</si>
  <si>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</si>
  <si>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</si>
  <si>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</si>
  <si>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</si>
  <si>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</si>
  <si>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</si>
  <si>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</si>
  <si>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</si>
  <si>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</si>
  <si>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</si>
  <si>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</si>
  <si>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</si>
  <si>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</si>
  <si>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</si>
  <si>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</si>
  <si>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法非適用</t>
  </si>
  <si>
    <t>下水道事業</t>
  </si>
  <si>
    <t>公共下水道</t>
  </si>
  <si>
    <t>Ab</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</si>
  <si>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</si>
  <si>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</si>
  <si>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</si>
  <si>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</si>
  <si>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</si>
  <si>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</si>
  <si>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</si>
  <si>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</si>
  <si>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</si>
  <si>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</si>
  <si>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</si>
  <si>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</si>
  <si>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</si>
  <si>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令和元年度決算においては、公営企業会計移行に伴って打ち切り決算を行ったことから、出納整理期間中における収入（主に料金収入）及び費用（主に汚水処理費）が計上されていません。
　①収益的収支比率については、地方債償還金のうち借換分の償還額が多額であることなどが影響し７０％台の比率に留まっています。
　④企業債残高対事業規模比率については、地方債現在高のうち一般会計負担分が減少したことや、打切決算により料金収入が減少したため比率が増となっています。
　⑤経費回収率については、打ち切り決算に伴う料金収入の減少幅が汚水処理費の減少幅を上回ったため比率が減となっています。公共下水道の普及が進み使用料収入が増加傾向にあることから、来年度以降は比率が増となる見込みです。
　⑥汚水処理原価については、例年平均値を上回っていますが、打ち切り決算により汚水処理費が減少したため比率は減となっています。主な費用は、流域下水道維持管理負担金と地方債の元利償還金であり、流域下水道維持管理負担金は平成２８年度以降、増加傾向にあります。
　⑧水洗化率については、常に平均値を上回っていますが、さらなる水洗化率の向上に努めます。
　各指標を参考とし、適切な使用料収入の確保及び汚水処理費の削減に努め、経営の健全性・効率性の向上を目指します。</t>
    <rPh sb="1" eb="3">
      <t>レイワ</t>
    </rPh>
    <rPh sb="3" eb="5">
      <t>ガンネン</t>
    </rPh>
    <rPh sb="5" eb="6">
      <t>ド</t>
    </rPh>
    <rPh sb="6" eb="8">
      <t>ケッサン</t>
    </rPh>
    <rPh sb="14" eb="16">
      <t>コウエイ</t>
    </rPh>
    <rPh sb="16" eb="18">
      <t>キギョウ</t>
    </rPh>
    <rPh sb="18" eb="20">
      <t>カイケイ</t>
    </rPh>
    <rPh sb="20" eb="22">
      <t>イコウ</t>
    </rPh>
    <rPh sb="23" eb="24">
      <t>トモナ</t>
    </rPh>
    <rPh sb="30" eb="32">
      <t>ケッサン</t>
    </rPh>
    <rPh sb="33" eb="34">
      <t>オコナ</t>
    </rPh>
    <rPh sb="52" eb="54">
      <t>シュウニュウ</t>
    </rPh>
    <rPh sb="55" eb="56">
      <t>オモ</t>
    </rPh>
    <rPh sb="57" eb="59">
      <t>リョウキン</t>
    </rPh>
    <rPh sb="59" eb="61">
      <t>シュウニュウ</t>
    </rPh>
    <rPh sb="62" eb="63">
      <t>オヨ</t>
    </rPh>
    <rPh sb="64" eb="66">
      <t>ヒヨウ</t>
    </rPh>
    <rPh sb="67" eb="68">
      <t>オモ</t>
    </rPh>
    <rPh sb="69" eb="71">
      <t>オスイ</t>
    </rPh>
    <rPh sb="71" eb="73">
      <t>ショリ</t>
    </rPh>
    <rPh sb="73" eb="74">
      <t>ヒ</t>
    </rPh>
    <rPh sb="76" eb="78">
      <t>ケイジョウ</t>
    </rPh>
    <rPh sb="188" eb="189">
      <t>ショウ</t>
    </rPh>
    <rPh sb="195" eb="197">
      <t>ウチキ</t>
    </rPh>
    <rPh sb="197" eb="199">
      <t>ケッサン</t>
    </rPh>
    <rPh sb="202" eb="204">
      <t>リョウキン</t>
    </rPh>
    <rPh sb="204" eb="206">
      <t>シュウニュウ</t>
    </rPh>
    <rPh sb="207" eb="208">
      <t>ゲン</t>
    </rPh>
    <rPh sb="208" eb="209">
      <t>ショウ</t>
    </rPh>
    <rPh sb="239" eb="240">
      <t>ウ</t>
    </rPh>
    <rPh sb="241" eb="242">
      <t>キ</t>
    </rPh>
    <rPh sb="243" eb="245">
      <t>ケッサン</t>
    </rPh>
    <rPh sb="246" eb="247">
      <t>トモナ</t>
    </rPh>
    <rPh sb="248" eb="250">
      <t>リョウキン</t>
    </rPh>
    <rPh sb="250" eb="252">
      <t>シュウニュウ</t>
    </rPh>
    <rPh sb="253" eb="255">
      <t>ゲンショウ</t>
    </rPh>
    <rPh sb="255" eb="256">
      <t>ハバ</t>
    </rPh>
    <rPh sb="257" eb="259">
      <t>オスイ</t>
    </rPh>
    <rPh sb="259" eb="261">
      <t>ショリ</t>
    </rPh>
    <rPh sb="261" eb="262">
      <t>ヒ</t>
    </rPh>
    <rPh sb="263" eb="265">
      <t>ゲンショウ</t>
    </rPh>
    <rPh sb="265" eb="266">
      <t>ハバ</t>
    </rPh>
    <rPh sb="267" eb="269">
      <t>ウワマワ</t>
    </rPh>
    <rPh sb="273" eb="275">
      <t>ヒリツ</t>
    </rPh>
    <rPh sb="276" eb="277">
      <t>ゲン</t>
    </rPh>
    <rPh sb="314" eb="317">
      <t>ライネンド</t>
    </rPh>
    <rPh sb="317" eb="319">
      <t>イコウ</t>
    </rPh>
    <rPh sb="327" eb="329">
      <t>ミコ</t>
    </rPh>
    <rPh sb="363" eb="364">
      <t>ウ</t>
    </rPh>
    <rPh sb="365" eb="366">
      <t>キ</t>
    </rPh>
    <rPh sb="367" eb="369">
      <t>ケッサン</t>
    </rPh>
    <rPh sb="372" eb="374">
      <t>オスイ</t>
    </rPh>
    <rPh sb="374" eb="376">
      <t>ショリ</t>
    </rPh>
    <rPh sb="376" eb="377">
      <t>ヒ</t>
    </rPh>
    <rPh sb="378" eb="379">
      <t>ゲン</t>
    </rPh>
    <rPh sb="379" eb="380">
      <t>ショウ</t>
    </rPh>
    <rPh sb="384" eb="386">
      <t>ヒリツ</t>
    </rPh>
    <phoneticPr fontId="4"/>
  </si>
  <si>
    <t xml:space="preserve"> 令和元年度末時点で、供用開始から４９年となります。
　管渠の標準的な耐用年数とされる５０年を経過した管渠はなく、大規模修繕等が必要となる箇所はありません。
　しかし、今後は建設から５０年を経過した管渠が増加するため、下水道ストックマネジメント計画に基づく点検・調査を行い、必要に応じて修繕や改築を推進していきます。</t>
    <rPh sb="1" eb="3">
      <t>レイワ</t>
    </rPh>
    <rPh sb="3" eb="4">
      <t>ガン</t>
    </rPh>
    <rPh sb="125" eb="126">
      <t>モト</t>
    </rPh>
    <rPh sb="134" eb="135">
      <t>オコナ</t>
    </rPh>
    <rPh sb="137" eb="139">
      <t>ヒツヨウ</t>
    </rPh>
    <rPh sb="140" eb="141">
      <t>オウ</t>
    </rPh>
    <rPh sb="143" eb="145">
      <t>シュウゼン</t>
    </rPh>
    <rPh sb="146" eb="148">
      <t>カイチク</t>
    </rPh>
    <phoneticPr fontId="4"/>
  </si>
  <si>
    <t>　今後、施設の老朽化、維持管理費の増大等、下水道事業をめぐる経営環境が厳しさを増していきます。
　令和２年４月からの公営企業会計への移行に伴い、現行の経営戦略を改定し、使用料金の適正化に努めなければならないと考えます。</t>
    <rPh sb="49" eb="51">
      <t>レイワ</t>
    </rPh>
    <rPh sb="52" eb="53">
      <t>ネン</t>
    </rPh>
    <rPh sb="54" eb="55">
      <t>ガツ</t>
    </rPh>
    <rPh sb="58" eb="60">
      <t>コウエイ</t>
    </rPh>
    <rPh sb="60" eb="62">
      <t>キギョウ</t>
    </rPh>
    <rPh sb="62" eb="64">
      <t>カイケイ</t>
    </rPh>
    <rPh sb="66" eb="68">
      <t>イコウ</t>
    </rPh>
    <rPh sb="69" eb="70">
      <t>トモナ</t>
    </rPh>
    <rPh sb="72" eb="74">
      <t>ゲンコウ</t>
    </rPh>
    <rPh sb="75" eb="77">
      <t>ケイエイ</t>
    </rPh>
    <rPh sb="77" eb="79">
      <t>センリャク</t>
    </rPh>
    <rPh sb="80" eb="82">
      <t>カイテイ</t>
    </rPh>
    <rPh sb="89" eb="92">
      <t>テキセイカ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</si>
</sst>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D1-4AAF-AE09-258C4C67C1B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0.13</c:v>
                </c:pt>
                <c:pt idx="2">
                  <c:v>0.1</c:v>
                </c:pt>
                <c:pt idx="3">
                  <c:v>0.12</c:v>
                </c:pt>
                <c:pt idx="4">
                  <c:v>0.19</c:v>
                </c:pt>
              </c:numCache>
            </c:numRef>
          </c:val>
          <c:smooth val="0"/>
          <c:extLst>
            <c:ext xmlns:c16="http://schemas.microsoft.com/office/drawing/2014/chart" uri="{C3380CC4-5D6E-409C-BE32-E72D297353CC}">
              <c16:uniqueId val="{00000001-7AD1-4AAF-AE09-258C4C67C1B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25-44DF-BBD0-483DE08B25E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72.239999999999995</c:v>
                </c:pt>
                <c:pt idx="1">
                  <c:v>69.23</c:v>
                </c:pt>
                <c:pt idx="2">
                  <c:v>70.37</c:v>
                </c:pt>
                <c:pt idx="3">
                  <c:v>68.3</c:v>
                </c:pt>
                <c:pt idx="4">
                  <c:v>67.37</c:v>
                </c:pt>
              </c:numCache>
            </c:numRef>
          </c:val>
          <c:smooth val="0"/>
          <c:extLst>
            <c:ext xmlns:c16="http://schemas.microsoft.com/office/drawing/2014/chart" uri="{C3380CC4-5D6E-409C-BE32-E72D297353CC}">
              <c16:uniqueId val="{00000001-DD25-44DF-BBD0-483DE08B25E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99.43</c:v>
                </c:pt>
                <c:pt idx="1">
                  <c:v>99.26</c:v>
                </c:pt>
                <c:pt idx="2">
                  <c:v>98.89</c:v>
                </c:pt>
                <c:pt idx="3">
                  <c:v>98.79</c:v>
                </c:pt>
                <c:pt idx="4">
                  <c:v>98.97</c:v>
                </c:pt>
              </c:numCache>
            </c:numRef>
          </c:val>
          <c:extLst>
            <c:ext xmlns:c16="http://schemas.microsoft.com/office/drawing/2014/chart" uri="{C3380CC4-5D6E-409C-BE32-E72D297353CC}">
              <c16:uniqueId val="{00000000-284E-438A-A371-226BE3C4F5F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96.84</c:v>
                </c:pt>
                <c:pt idx="1">
                  <c:v>96.84</c:v>
                </c:pt>
                <c:pt idx="2">
                  <c:v>96.75</c:v>
                </c:pt>
                <c:pt idx="3">
                  <c:v>96.78</c:v>
                </c:pt>
                <c:pt idx="4">
                  <c:v>97</c:v>
                </c:pt>
              </c:numCache>
            </c:numRef>
          </c:val>
          <c:smooth val="0"/>
          <c:extLst>
            <c:ext xmlns:c16="http://schemas.microsoft.com/office/drawing/2014/chart" uri="{C3380CC4-5D6E-409C-BE32-E72D297353CC}">
              <c16:uniqueId val="{00000001-284E-438A-A371-226BE3C4F5F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73.78</c:v>
                </c:pt>
                <c:pt idx="1">
                  <c:v>77.290000000000006</c:v>
                </c:pt>
                <c:pt idx="2">
                  <c:v>74.02</c:v>
                </c:pt>
                <c:pt idx="3">
                  <c:v>76.28</c:v>
                </c:pt>
                <c:pt idx="4">
                  <c:v>76.58</c:v>
                </c:pt>
              </c:numCache>
            </c:numRef>
          </c:val>
          <c:extLst>
            <c:ext xmlns:c16="http://schemas.microsoft.com/office/drawing/2014/chart" uri="{C3380CC4-5D6E-409C-BE32-E72D297353CC}">
              <c16:uniqueId val="{00000000-93F2-4C7F-99FB-7EDA8BD9786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F2-4C7F-99FB-7EDA8BD9786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F0-477A-96E4-D136EBEBDAE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F0-477A-96E4-D136EBEBDAE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EA-4FAE-B8D7-64C838B1DAD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EA-4FAE-B8D7-64C838B1DAD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19-4C73-A7A6-86832B05D15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19-4C73-A7A6-86832B05D15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D9-4151-AA5C-0A01C83EBDF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D9-4151-AA5C-0A01C83EBDF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607.17999999999995</c:v>
                </c:pt>
                <c:pt idx="1">
                  <c:v>408.32</c:v>
                </c:pt>
                <c:pt idx="2">
                  <c:v>544.52</c:v>
                </c:pt>
                <c:pt idx="3">
                  <c:v>474.69</c:v>
                </c:pt>
                <c:pt idx="4">
                  <c:v>484.9</c:v>
                </c:pt>
              </c:numCache>
            </c:numRef>
          </c:val>
          <c:extLst>
            <c:ext xmlns:c16="http://schemas.microsoft.com/office/drawing/2014/chart" uri="{C3380CC4-5D6E-409C-BE32-E72D297353CC}">
              <c16:uniqueId val="{00000000-B3C7-4CF9-A709-2392330764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643.19000000000005</c:v>
                </c:pt>
                <c:pt idx="1">
                  <c:v>596.44000000000005</c:v>
                </c:pt>
                <c:pt idx="2">
                  <c:v>612.6</c:v>
                </c:pt>
                <c:pt idx="3">
                  <c:v>606.79999999999995</c:v>
                </c:pt>
                <c:pt idx="4">
                  <c:v>585.55999999999995</c:v>
                </c:pt>
              </c:numCache>
            </c:numRef>
          </c:val>
          <c:smooth val="0"/>
          <c:extLst>
            <c:ext xmlns:c16="http://schemas.microsoft.com/office/drawing/2014/chart" uri="{C3380CC4-5D6E-409C-BE32-E72D297353CC}">
              <c16:uniqueId val="{00000001-B3C7-4CF9-A709-2392330764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94.75</c:v>
                </c:pt>
                <c:pt idx="1">
                  <c:v>98.75</c:v>
                </c:pt>
                <c:pt idx="2">
                  <c:v>89.03</c:v>
                </c:pt>
                <c:pt idx="3">
                  <c:v>89.1</c:v>
                </c:pt>
                <c:pt idx="4">
                  <c:v>86.23</c:v>
                </c:pt>
              </c:numCache>
            </c:numRef>
          </c:val>
          <c:extLst>
            <c:ext xmlns:c16="http://schemas.microsoft.com/office/drawing/2014/chart" uri="{C3380CC4-5D6E-409C-BE32-E72D297353CC}">
              <c16:uniqueId val="{00000000-1DCF-4F26-B3E0-3EDB577DEB9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101.54</c:v>
                </c:pt>
                <c:pt idx="1">
                  <c:v>102.42</c:v>
                </c:pt>
                <c:pt idx="2">
                  <c:v>100.97</c:v>
                </c:pt>
                <c:pt idx="3">
                  <c:v>101.84</c:v>
                </c:pt>
                <c:pt idx="4">
                  <c:v>101.62</c:v>
                </c:pt>
              </c:numCache>
            </c:numRef>
          </c:val>
          <c:smooth val="0"/>
          <c:extLst>
            <c:ext xmlns:c16="http://schemas.microsoft.com/office/drawing/2014/chart" uri="{C3380CC4-5D6E-409C-BE32-E72D297353CC}">
              <c16:uniqueId val="{00000001-1DCF-4F26-B3E0-3EDB577DEB9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143.66</c:v>
                </c:pt>
                <c:pt idx="1">
                  <c:v>137.41</c:v>
                </c:pt>
                <c:pt idx="2">
                  <c:v>152.24</c:v>
                </c:pt>
                <c:pt idx="3">
                  <c:v>152.88999999999999</c:v>
                </c:pt>
                <c:pt idx="4">
                  <c:v>152.66999999999999</c:v>
                </c:pt>
              </c:numCache>
            </c:numRef>
          </c:val>
          <c:extLst>
            <c:ext xmlns:c16="http://schemas.microsoft.com/office/drawing/2014/chart" uri="{C3380CC4-5D6E-409C-BE32-E72D297353CC}">
              <c16:uniqueId val="{00000000-B69D-420F-9D33-D3FC64DFCB2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116.15</c:v>
                </c:pt>
                <c:pt idx="1">
                  <c:v>116.2</c:v>
                </c:pt>
                <c:pt idx="2">
                  <c:v>118.78</c:v>
                </c:pt>
                <c:pt idx="3">
                  <c:v>119.39</c:v>
                </c:pt>
                <c:pt idx="4">
                  <c:v>117.41</c:v>
                </c:pt>
              </c:numCache>
            </c:numRef>
          </c:val>
          <c:smooth val="0"/>
          <c:extLst>
            <c:ext xmlns:c16="http://schemas.microsoft.com/office/drawing/2014/chart" uri="{C3380CC4-5D6E-409C-BE32-E72D297353CC}">
              <c16:uniqueId val="{00000001-B69D-420F-9D33-D3FC64DFCB2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我孫子市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Ab</v>
      </c>
      <c r="X8" s="72"/>
      <c r="Y8" s="72"/>
      <c r="Z8" s="72"/>
      <c r="AA8" s="72"/>
      <c r="AB8" s="72"/>
      <c r="AC8" s="72"/>
      <c r="AD8" s="73" t="str">
        <f>データ!$M$6</f>
        <v>非設置</v>
      </c>
      <c r="AE8" s="73"/>
      <c r="AF8" s="73"/>
      <c r="AG8" s="73"/>
      <c r="AH8" s="73"/>
      <c r="AI8" s="73"/>
      <c r="AJ8" s="73"/>
      <c r="AK8" s="3"/>
      <c r="AL8" s="69">
        <f>データ!S6</f>
        <v>132183</v>
      </c>
      <c r="AM8" s="69"/>
      <c r="AN8" s="69"/>
      <c r="AO8" s="69"/>
      <c r="AP8" s="69"/>
      <c r="AQ8" s="69"/>
      <c r="AR8" s="69"/>
      <c r="AS8" s="69"/>
      <c r="AT8" s="68">
        <f>データ!T6</f>
        <v>43.15</v>
      </c>
      <c r="AU8" s="68"/>
      <c r="AV8" s="68"/>
      <c r="AW8" s="68"/>
      <c r="AX8" s="68"/>
      <c r="AY8" s="68"/>
      <c r="AZ8" s="68"/>
      <c r="BA8" s="68"/>
      <c r="BB8" s="68">
        <f>データ!U6</f>
        <v>3063.34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84.25</v>
      </c>
      <c r="Q10" s="68"/>
      <c r="R10" s="68"/>
      <c r="S10" s="68"/>
      <c r="T10" s="68"/>
      <c r="U10" s="68"/>
      <c r="V10" s="68"/>
      <c r="W10" s="68">
        <f>データ!Q6</f>
        <v>76.63</v>
      </c>
      <c r="X10" s="68"/>
      <c r="Y10" s="68"/>
      <c r="Z10" s="68"/>
      <c r="AA10" s="68"/>
      <c r="AB10" s="68"/>
      <c r="AC10" s="68"/>
      <c r="AD10" s="69">
        <f>データ!R6</f>
        <v>2178</v>
      </c>
      <c r="AE10" s="69"/>
      <c r="AF10" s="69"/>
      <c r="AG10" s="69"/>
      <c r="AH10" s="69"/>
      <c r="AI10" s="69"/>
      <c r="AJ10" s="69"/>
      <c r="AK10" s="2"/>
      <c r="AL10" s="69">
        <f>データ!V6</f>
        <v>111207</v>
      </c>
      <c r="AM10" s="69"/>
      <c r="AN10" s="69"/>
      <c r="AO10" s="69"/>
      <c r="AP10" s="69"/>
      <c r="AQ10" s="69"/>
      <c r="AR10" s="69"/>
      <c r="AS10" s="69"/>
      <c r="AT10" s="68">
        <f>データ!W6</f>
        <v>13</v>
      </c>
      <c r="AU10" s="68"/>
      <c r="AV10" s="68"/>
      <c r="AW10" s="68"/>
      <c r="AX10" s="68"/>
      <c r="AY10" s="68"/>
      <c r="AZ10" s="68"/>
      <c r="BA10" s="68"/>
      <c r="BB10" s="68">
        <f>データ!X6</f>
        <v>8554.3799999999992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nn9KhkvO/Si3uQwcLvuUD6Az6xoB6ledfUZtpXrDtFVwQohnN7axgF5jS+gHY8QyNLoRd5FL8dkvwxGTT769uw==" saltValue="goILNYeiRP+0DBRMBA/6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122220</v>
      </c>
      <c r="D6" s="33">
        <f t="shared" si="3"/>
        <v>47</v>
      </c>
      <c r="E6" s="33">
        <f t="shared" si="3"/>
        <v>17</v>
      </c>
      <c r="F6" s="33">
        <f t="shared" si="3"/>
        <v>1</v>
      </c>
      <c r="G6" s="33">
        <f t="shared" si="3"/>
        <v>0</v>
      </c>
      <c r="H6" s="33" t="str">
        <f t="shared" si="3"/>
        <v>千葉県　我孫子市</v>
      </c>
      <c r="I6" s="33" t="str">
        <f t="shared" si="3"/>
        <v>法非適用</v>
      </c>
      <c r="J6" s="33" t="str">
        <f t="shared" si="3"/>
        <v>下水道事業</v>
      </c>
      <c r="K6" s="33" t="str">
        <f t="shared" si="3"/>
        <v>公共下水道</v>
      </c>
      <c r="L6" s="33" t="str">
        <f t="shared" si="3"/>
        <v>Ab</v>
      </c>
      <c r="M6" s="33" t="str">
        <f t="shared" si="3"/>
        <v>非設置</v>
      </c>
      <c r="N6" s="34" t="str">
        <f t="shared" si="3"/>
        <v>-</v>
      </c>
      <c r="O6" s="34" t="str">
        <f t="shared" si="3"/>
        <v>該当数値なし</v>
      </c>
      <c r="P6" s="34">
        <f t="shared" si="3"/>
        <v>84.25</v>
      </c>
      <c r="Q6" s="34">
        <f t="shared" si="3"/>
        <v>76.63</v>
      </c>
      <c r="R6" s="34">
        <f t="shared" si="3"/>
        <v>2178</v>
      </c>
      <c r="S6" s="34">
        <f t="shared" si="3"/>
        <v>132183</v>
      </c>
      <c r="T6" s="34">
        <f t="shared" si="3"/>
        <v>43.15</v>
      </c>
      <c r="U6" s="34">
        <f t="shared" si="3"/>
        <v>3063.34</v>
      </c>
      <c r="V6" s="34">
        <f t="shared" si="3"/>
        <v>111207</v>
      </c>
      <c r="W6" s="34">
        <f t="shared" si="3"/>
        <v>13</v>
      </c>
      <c r="X6" s="34">
        <f t="shared" si="3"/>
        <v>8554.3799999999992</v>
      </c>
      <c r="Y6" s="35">
        <f>IF(Y7="",NA(),Y7)</f>
        <v>73.78</v>
      </c>
      <c r="Z6" s="35">
        <f t="shared" ref="Z6:AH6" si="4">IF(Z7="",NA(),Z7)</f>
        <v>77.290000000000006</v>
      </c>
      <c r="AA6" s="35">
        <f t="shared" si="4"/>
        <v>74.02</v>
      </c>
      <c r="AB6" s="35">
        <f t="shared" si="4"/>
        <v>76.28</v>
      </c>
      <c r="AC6" s="35">
        <f t="shared" si="4"/>
        <v>76.58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607.17999999999995</v>
      </c>
      <c r="BG6" s="35">
        <f t="shared" ref="BG6:BO6" si="7">IF(BG7="",NA(),BG7)</f>
        <v>408.32</v>
      </c>
      <c r="BH6" s="35">
        <f t="shared" si="7"/>
        <v>544.52</v>
      </c>
      <c r="BI6" s="35">
        <f t="shared" si="7"/>
        <v>474.69</v>
      </c>
      <c r="BJ6" s="35">
        <f t="shared" si="7"/>
        <v>484.9</v>
      </c>
      <c r="BK6" s="35">
        <f t="shared" si="7"/>
        <v>643.19000000000005</v>
      </c>
      <c r="BL6" s="35">
        <f t="shared" si="7"/>
        <v>596.44000000000005</v>
      </c>
      <c r="BM6" s="35">
        <f t="shared" si="7"/>
        <v>612.6</v>
      </c>
      <c r="BN6" s="35">
        <f t="shared" si="7"/>
        <v>606.79999999999995</v>
      </c>
      <c r="BO6" s="35">
        <f t="shared" si="7"/>
        <v>585.55999999999995</v>
      </c>
      <c r="BP6" s="34" t="str">
        <f>IF(BP7="","",IF(BP7="-","【-】","【"&amp;SUBSTITUTE(TEXT(BP7,"#,##0.00"),"-","△")&amp;"】"))</f>
        <v>【682.51】</v>
      </c>
      <c r="BQ6" s="35">
        <f>IF(BQ7="",NA(),BQ7)</f>
        <v>94.75</v>
      </c>
      <c r="BR6" s="35">
        <f t="shared" ref="BR6:BZ6" si="8">IF(BR7="",NA(),BR7)</f>
        <v>98.75</v>
      </c>
      <c r="BS6" s="35">
        <f t="shared" si="8"/>
        <v>89.03</v>
      </c>
      <c r="BT6" s="35">
        <f t="shared" si="8"/>
        <v>89.1</v>
      </c>
      <c r="BU6" s="35">
        <f t="shared" si="8"/>
        <v>86.23</v>
      </c>
      <c r="BV6" s="35">
        <f t="shared" si="8"/>
        <v>101.54</v>
      </c>
      <c r="BW6" s="35">
        <f t="shared" si="8"/>
        <v>102.42</v>
      </c>
      <c r="BX6" s="35">
        <f t="shared" si="8"/>
        <v>100.97</v>
      </c>
      <c r="BY6" s="35">
        <f t="shared" si="8"/>
        <v>101.84</v>
      </c>
      <c r="BZ6" s="35">
        <f t="shared" si="8"/>
        <v>101.62</v>
      </c>
      <c r="CA6" s="34" t="str">
        <f>IF(CA7="","",IF(CA7="-","【-】","【"&amp;SUBSTITUTE(TEXT(CA7,"#,##0.00"),"-","△")&amp;"】"))</f>
        <v>【100.34】</v>
      </c>
      <c r="CB6" s="35">
        <f>IF(CB7="",NA(),CB7)</f>
        <v>143.66</v>
      </c>
      <c r="CC6" s="35">
        <f t="shared" ref="CC6:CK6" si="9">IF(CC7="",NA(),CC7)</f>
        <v>137.41</v>
      </c>
      <c r="CD6" s="35">
        <f t="shared" si="9"/>
        <v>152.24</v>
      </c>
      <c r="CE6" s="35">
        <f t="shared" si="9"/>
        <v>152.88999999999999</v>
      </c>
      <c r="CF6" s="35">
        <f t="shared" si="9"/>
        <v>152.66999999999999</v>
      </c>
      <c r="CG6" s="35">
        <f t="shared" si="9"/>
        <v>116.15</v>
      </c>
      <c r="CH6" s="35">
        <f t="shared" si="9"/>
        <v>116.2</v>
      </c>
      <c r="CI6" s="35">
        <f t="shared" si="9"/>
        <v>118.78</v>
      </c>
      <c r="CJ6" s="35">
        <f t="shared" si="9"/>
        <v>119.39</v>
      </c>
      <c r="CK6" s="35">
        <f t="shared" si="9"/>
        <v>117.41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72.239999999999995</v>
      </c>
      <c r="CS6" s="35">
        <f t="shared" si="10"/>
        <v>69.23</v>
      </c>
      <c r="CT6" s="35">
        <f t="shared" si="10"/>
        <v>70.37</v>
      </c>
      <c r="CU6" s="35">
        <f t="shared" si="10"/>
        <v>68.3</v>
      </c>
      <c r="CV6" s="35">
        <f t="shared" si="10"/>
        <v>67.37</v>
      </c>
      <c r="CW6" s="34" t="str">
        <f>IF(CW7="","",IF(CW7="-","【-】","【"&amp;SUBSTITUTE(TEXT(CW7,"#,##0.00"),"-","△")&amp;"】"))</f>
        <v>【59.64】</v>
      </c>
      <c r="CX6" s="35">
        <f>IF(CX7="",NA(),CX7)</f>
        <v>99.43</v>
      </c>
      <c r="CY6" s="35">
        <f t="shared" ref="CY6:DG6" si="11">IF(CY7="",NA(),CY7)</f>
        <v>99.26</v>
      </c>
      <c r="CZ6" s="35">
        <f t="shared" si="11"/>
        <v>98.89</v>
      </c>
      <c r="DA6" s="35">
        <f t="shared" si="11"/>
        <v>98.79</v>
      </c>
      <c r="DB6" s="35">
        <f t="shared" si="11"/>
        <v>98.97</v>
      </c>
      <c r="DC6" s="35">
        <f t="shared" si="11"/>
        <v>96.84</v>
      </c>
      <c r="DD6" s="35">
        <f t="shared" si="11"/>
        <v>96.84</v>
      </c>
      <c r="DE6" s="35">
        <f t="shared" si="11"/>
        <v>96.75</v>
      </c>
      <c r="DF6" s="35">
        <f t="shared" si="11"/>
        <v>96.78</v>
      </c>
      <c r="DG6" s="35">
        <f t="shared" si="11"/>
        <v>97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0.13</v>
      </c>
      <c r="EL6" s="35">
        <f t="shared" si="14"/>
        <v>0.1</v>
      </c>
      <c r="EM6" s="35">
        <f t="shared" si="14"/>
        <v>0.12</v>
      </c>
      <c r="EN6" s="35">
        <f t="shared" si="14"/>
        <v>0.19</v>
      </c>
      <c r="EO6" s="34" t="str">
        <f>IF(EO7="","",IF(EO7="-","【-】","【"&amp;SUBSTITUTE(TEXT(EO7,"#,##0.00"),"-","△")&amp;"】"))</f>
        <v>【0.22】</v>
      </c>
    </row>
    <row r="7" spans="1:145" s="36" customFormat="1" x14ac:dyDescent="0.15">
      <c r="A7" s="28"/>
      <c r="B7" s="37">
        <v>2019</v>
      </c>
      <c r="C7" s="37">
        <v>122220</v>
      </c>
      <c r="D7" s="37">
        <v>47</v>
      </c>
      <c r="E7" s="37">
        <v>17</v>
      </c>
      <c r="F7" s="37">
        <v>1</v>
      </c>
      <c r="G7" s="37">
        <v>0</v>
      </c>
      <c r="H7" s="37" t="s">
        <v>98</v>
      </c>
      <c r="I7" s="37" t="s">
        <v>99</v>
      </c>
      <c r="J7" s="37" t="s">
        <v>100</v>
      </c>
      <c r="K7" s="37" t="s">
        <v>101</v>
      </c>
      <c r="L7" s="37" t="s">
        <v>102</v>
      </c>
      <c r="M7" s="37" t="s">
        <v>103</v>
      </c>
      <c r="N7" s="38" t="s">
        <v>104</v>
      </c>
      <c r="O7" s="38" t="s">
        <v>105</v>
      </c>
      <c r="P7" s="38">
        <v>84.25</v>
      </c>
      <c r="Q7" s="38">
        <v>76.63</v>
      </c>
      <c r="R7" s="38">
        <v>2178</v>
      </c>
      <c r="S7" s="38">
        <v>132183</v>
      </c>
      <c r="T7" s="38">
        <v>43.15</v>
      </c>
      <c r="U7" s="38">
        <v>3063.34</v>
      </c>
      <c r="V7" s="38">
        <v>111207</v>
      </c>
      <c r="W7" s="38">
        <v>13</v>
      </c>
      <c r="X7" s="38">
        <v>8554.3799999999992</v>
      </c>
      <c r="Y7" s="38">
        <v>73.78</v>
      </c>
      <c r="Z7" s="38">
        <v>77.290000000000006</v>
      </c>
      <c r="AA7" s="38">
        <v>74.02</v>
      </c>
      <c r="AB7" s="38">
        <v>76.28</v>
      </c>
      <c r="AC7" s="38">
        <v>76.58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607.17999999999995</v>
      </c>
      <c r="BG7" s="38">
        <v>408.32</v>
      </c>
      <c r="BH7" s="38">
        <v>544.52</v>
      </c>
      <c r="BI7" s="38">
        <v>474.69</v>
      </c>
      <c r="BJ7" s="38">
        <v>484.9</v>
      </c>
      <c r="BK7" s="38">
        <v>643.19000000000005</v>
      </c>
      <c r="BL7" s="38">
        <v>596.44000000000005</v>
      </c>
      <c r="BM7" s="38">
        <v>612.6</v>
      </c>
      <c r="BN7" s="38">
        <v>606.79999999999995</v>
      </c>
      <c r="BO7" s="38">
        <v>585.55999999999995</v>
      </c>
      <c r="BP7" s="38">
        <v>682.51</v>
      </c>
      <c r="BQ7" s="38">
        <v>94.75</v>
      </c>
      <c r="BR7" s="38">
        <v>98.75</v>
      </c>
      <c r="BS7" s="38">
        <v>89.03</v>
      </c>
      <c r="BT7" s="38">
        <v>89.1</v>
      </c>
      <c r="BU7" s="38">
        <v>86.23</v>
      </c>
      <c r="BV7" s="38">
        <v>101.54</v>
      </c>
      <c r="BW7" s="38">
        <v>102.42</v>
      </c>
      <c r="BX7" s="38">
        <v>100.97</v>
      </c>
      <c r="BY7" s="38">
        <v>101.84</v>
      </c>
      <c r="BZ7" s="38">
        <v>101.62</v>
      </c>
      <c r="CA7" s="38">
        <v>100.34</v>
      </c>
      <c r="CB7" s="38">
        <v>143.66</v>
      </c>
      <c r="CC7" s="38">
        <v>137.41</v>
      </c>
      <c r="CD7" s="38">
        <v>152.24</v>
      </c>
      <c r="CE7" s="38">
        <v>152.88999999999999</v>
      </c>
      <c r="CF7" s="38">
        <v>152.66999999999999</v>
      </c>
      <c r="CG7" s="38">
        <v>116.15</v>
      </c>
      <c r="CH7" s="38">
        <v>116.2</v>
      </c>
      <c r="CI7" s="38">
        <v>118.78</v>
      </c>
      <c r="CJ7" s="38">
        <v>119.39</v>
      </c>
      <c r="CK7" s="38">
        <v>117.41</v>
      </c>
      <c r="CL7" s="38">
        <v>136.15</v>
      </c>
      <c r="CM7" s="38" t="s">
        <v>104</v>
      </c>
      <c r="CN7" s="38" t="s">
        <v>104</v>
      </c>
      <c r="CO7" s="38" t="s">
        <v>104</v>
      </c>
      <c r="CP7" s="38" t="s">
        <v>104</v>
      </c>
      <c r="CQ7" s="38" t="s">
        <v>104</v>
      </c>
      <c r="CR7" s="38">
        <v>72.239999999999995</v>
      </c>
      <c r="CS7" s="38">
        <v>69.23</v>
      </c>
      <c r="CT7" s="38">
        <v>70.37</v>
      </c>
      <c r="CU7" s="38">
        <v>68.3</v>
      </c>
      <c r="CV7" s="38">
        <v>67.37</v>
      </c>
      <c r="CW7" s="38">
        <v>59.64</v>
      </c>
      <c r="CX7" s="38">
        <v>99.43</v>
      </c>
      <c r="CY7" s="38">
        <v>99.26</v>
      </c>
      <c r="CZ7" s="38">
        <v>98.89</v>
      </c>
      <c r="DA7" s="38">
        <v>98.79</v>
      </c>
      <c r="DB7" s="38">
        <v>98.97</v>
      </c>
      <c r="DC7" s="38">
        <v>96.84</v>
      </c>
      <c r="DD7" s="38">
        <v>96.84</v>
      </c>
      <c r="DE7" s="38">
        <v>96.75</v>
      </c>
      <c r="DF7" s="38">
        <v>96.78</v>
      </c>
      <c r="DG7" s="38">
        <v>97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0.13</v>
      </c>
      <c r="EL7" s="38">
        <v>0.1</v>
      </c>
      <c r="EM7" s="38">
        <v>0.12</v>
      </c>
      <c r="EN7" s="38">
        <v>0.19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2021-01-21T04:46:41Z</cp:lastPrinted>
  <dcterms:created xsi:type="dcterms:W3CDTF">2020-12-04T02:45:02Z</dcterms:created>
  <dcterms:modified xsi:type="dcterms:W3CDTF">2021-02-20T07:27:28Z</dcterms:modified>
  <cp:category/>
</cp:coreProperties>
</file>