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2jmABvFwKEpiPQdloU4QXcdCBL/t4LVxfdbygh/ipxSOj/Xunm2cwrvUR1FMM1DXG6YILguxaGZW4EWOY1ykBQ==" workbookSaltValue="la6hPVUIFr4yGhC0NYD6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<sst xmlns="http://schemas.openxmlformats.org/spreadsheetml/2006/main" count="228" uniqueCount="113">
  <si>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</si>
  <si>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</si>
  <si>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</si>
  <si>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</si>
  <si>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</si>
  <si>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</si>
  <si>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</si>
  <si>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</si>
  <si>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</si>
  <si>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</si>
  <si>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</si>
  <si>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</si>
  <si>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</si>
  <si>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</si>
  <si>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</si>
  <si>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</si>
  <si>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</si>
  <si>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</si>
  <si>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</si>
  <si>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</si>
  <si>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</si>
  <si>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</si>
  <si>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</si>
  <si>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</si>
  <si>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</si>
  <si>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</si>
  <si>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</si>
  <si>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</si>
  <si>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</si>
  <si>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</si>
  <si>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</si>
  <si>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</si>
  <si>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</si>
  <si>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</si>
  <si>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</si>
  <si>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</si>
  <si>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</si>
  <si>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</si>
  <si>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</si>
  <si>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</si>
  <si>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</si>
  <si>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</si>
  <si>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</si>
  <si>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</si>
  <si>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</si>
  <si>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</si>
  <si>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</si>
  <si>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</si>
  <si>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</si>
  <si>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</si>
  <si>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</si>
  <si>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</si>
  <si>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</si>
  <si>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</si>
  <si>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</si>
  <si>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</si>
  <si>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</si>
  <si>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</si>
  <si>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</si>
  <si>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</si>
  <si>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</si>
  <si>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</si>
  <si>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</si>
  <si>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</si>
  <si>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</si>
  <si>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</si>
  <si>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</si>
  <si>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</si>
  <si>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</si>
  <si>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</si>
  <si>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</si>
  <si>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</si>
  <si>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</si>
  <si>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</si>
  <si>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</si>
  <si>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</si>
  <si>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</si>
  <si>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</si>
  <si>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</si>
  <si>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</si>
  <si>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</si>
  <si>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</si>
  <si>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</si>
  <si>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</si>
  <si>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</si>
  <si>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</si>
  <si>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</si>
  <si>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</si>
  <si>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</si>
  <si>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</si>
  <si>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</si>
  <si>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</si>
  <si>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</si>
  <si>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勝浦市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</si>
  <si>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</si>
  <si>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</si>
  <si>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</si>
  <si>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</si>
  <si>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</si>
  <si>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</si>
  <si>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</si>
  <si>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</si>
  <si>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</si>
  <si>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</si>
  <si>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</si>
  <si>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</si>
  <si>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</si>
  <si>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</si>
  <si>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</si>
  <si>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</si>
  <si>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減価償却率及び管路経年化率からも見られるように管路の老朽化対策が重要課題であり、計画的な管路の更新が必要であるものの、少ない人員での対応となるため飛躍的な進捗を求めることは難しい状況にある。
　また、同年代に整備されたものも多く老朽化が進行しており、今後計画的な更新を進めていくためには組織体制の整備や財源の確保が必要である。
　なお、管路経年化率の増加については、管路延長等の精査を行った結果によるものである。</t>
    <rPh sb="169" eb="171">
      <t>カンロ</t>
    </rPh>
    <rPh sb="171" eb="174">
      <t>ケイネンカ</t>
    </rPh>
    <rPh sb="174" eb="175">
      <t>リツ</t>
    </rPh>
    <rPh sb="176" eb="178">
      <t>ゾウカ</t>
    </rPh>
    <rPh sb="184" eb="186">
      <t>カンロ</t>
    </rPh>
    <rPh sb="186" eb="188">
      <t>エンチョウ</t>
    </rPh>
    <rPh sb="188" eb="189">
      <t>トウ</t>
    </rPh>
    <rPh sb="190" eb="192">
      <t>セイサ</t>
    </rPh>
    <rPh sb="193" eb="194">
      <t>オコナ</t>
    </rPh>
    <rPh sb="196" eb="198">
      <t>ケッカ</t>
    </rPh>
    <phoneticPr fontId="4"/>
  </si>
  <si>
    <t xml:space="preserve">  主な収入源である給水収益は給水人口の減少、大口使用者の減少や節水機器の普及等により減少傾向にある。
　経営については、これまで経常収支比率は類似団体平均値は下回るものの１００％以上を維持してきたが、今年度は１００％を下回った。
　累積欠損金比率は欠損金を生じていないため、この５年間全て０％で推移しており、経営については概ね適正に維持されているものと考えられる。
　流動比率は１００％を上回っていることから、短期的な支払い能力は確保できている。
　企業債残高対給水収益比率が増加していることについては、給水収益の減少が主な要因であると考えられる。
　料金回収率は、１００％以上で推移してきたが、今年度は１００％を下回った。
　また、減少が続いている給水人口や節水型設備の普及により、年々水需要が減少していることから、施設の利用率は類似団体平均値を下回っている。
　有収率においては、７０％台で推移しており、類似団体平均値及び全国平均を下回っており、安定給水の観点からも漏水防止のための維持管理を実施し、有収率向上に努める必要がある。
　</t>
    <rPh sb="23" eb="25">
      <t>オオグチ</t>
    </rPh>
    <rPh sb="25" eb="28">
      <t>シヨウシャ</t>
    </rPh>
    <rPh sb="29" eb="31">
      <t>ゲンショウ</t>
    </rPh>
    <rPh sb="90" eb="92">
      <t>イジョウ</t>
    </rPh>
    <rPh sb="93" eb="95">
      <t>イジ</t>
    </rPh>
    <rPh sb="101" eb="104">
      <t>コンネンド</t>
    </rPh>
    <rPh sb="110" eb="112">
      <t>シタマワ</t>
    </rPh>
    <rPh sb="288" eb="290">
      <t>イジョウ</t>
    </rPh>
    <rPh sb="291" eb="293">
      <t>スイイ</t>
    </rPh>
    <rPh sb="299" eb="302">
      <t>コンネンド</t>
    </rPh>
    <rPh sb="308" eb="310">
      <t>シタマワ</t>
    </rPh>
    <phoneticPr fontId="4"/>
  </si>
  <si>
    <t xml:space="preserve"> 経営について、これまでは黒字経営を維持してきたが今年度は赤字となった。  
　今後の経営状況は、老朽化する施設の更新需要が年々増加していく反面、人口減少等により収益性は低下し、ますます厳しい状況になっていくことが予想され、安定した水の供給を行っていくためには、更新需要と収支のバランスを取りながらの経営が求められる。
　今後は令和２年度に策定した経営戦略に記された将来推計に基づいて、実態に即した施設の維持管理と事業の健全経営に努めるとともに、収納体制の強化、経費削減等により経営基盤の強化を図りながら、老朽化の更新工事などにより有収率の改善に取り組み、併せて計画的な施設整備の推進に努める。</t>
    <rPh sb="18" eb="20">
      <t>イジ</t>
    </rPh>
    <rPh sb="25" eb="28">
      <t>コンネンド</t>
    </rPh>
    <rPh sb="29" eb="31">
      <t>アカジ</t>
    </rPh>
    <rPh sb="161" eb="163">
      <t>コンゴ</t>
    </rPh>
    <rPh sb="164" eb="166">
      <t>レイワ</t>
    </rPh>
    <rPh sb="167" eb="169">
      <t>ネンド</t>
    </rPh>
    <rPh sb="170" eb="172">
      <t>サクテイ</t>
    </rPh>
    <rPh sb="179" eb="180">
      <t>シル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</si>
</sst>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2.3199999999999998</c:v>
                </c:pt>
                <c:pt idx="1">
                  <c:v>0.11</c:v>
                </c:pt>
                <c:pt idx="2">
                  <c:v>1.31</c:v>
                </c:pt>
                <c:pt idx="3">
                  <c:v>0.91</c:v>
                </c:pt>
                <c:pt idx="4">
                  <c:v>0.05</c:v>
                </c:pt>
              </c:numCache>
            </c:numRef>
          </c:val>
          <c:extLst>
            <c:ext xmlns:c16="http://schemas.microsoft.com/office/drawing/2014/chart" uri="{C3380CC4-5D6E-409C-BE32-E72D297353CC}">
              <c16:uniqueId val="{00000000-9087-4720-9191-AF9604490A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087-4720-9191-AF9604490A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35.950000000000003</c:v>
                </c:pt>
                <c:pt idx="1">
                  <c:v>35.76</c:v>
                </c:pt>
                <c:pt idx="2">
                  <c:v>36.44</c:v>
                </c:pt>
                <c:pt idx="3">
                  <c:v>35.56</c:v>
                </c:pt>
                <c:pt idx="4">
                  <c:v>33.799999999999997</c:v>
                </c:pt>
              </c:numCache>
            </c:numRef>
          </c:val>
          <c:extLst>
            <c:ext xmlns:c16="http://schemas.microsoft.com/office/drawing/2014/chart" uri="{C3380CC4-5D6E-409C-BE32-E72D297353CC}">
              <c16:uniqueId val="{00000000-719C-4CDA-8653-A4C62EB567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19C-4CDA-8653-A4C62EB567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76.89</c:v>
                </c:pt>
                <c:pt idx="1">
                  <c:v>75.849999999999994</c:v>
                </c:pt>
                <c:pt idx="2">
                  <c:v>73.739999999999995</c:v>
                </c:pt>
                <c:pt idx="3">
                  <c:v>74.09</c:v>
                </c:pt>
                <c:pt idx="4">
                  <c:v>74.5</c:v>
                </c:pt>
              </c:numCache>
            </c:numRef>
          </c:val>
          <c:extLst>
            <c:ext xmlns:c16="http://schemas.microsoft.com/office/drawing/2014/chart" uri="{C3380CC4-5D6E-409C-BE32-E72D297353CC}">
              <c16:uniqueId val="{00000000-94D9-4F20-ACCC-D239AC3D92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94D9-4F20-ACCC-D239AC3D92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107.67</c:v>
                </c:pt>
                <c:pt idx="1">
                  <c:v>106.42</c:v>
                </c:pt>
                <c:pt idx="2">
                  <c:v>104.51</c:v>
                </c:pt>
                <c:pt idx="3">
                  <c:v>101.96</c:v>
                </c:pt>
                <c:pt idx="4">
                  <c:v>98.16</c:v>
                </c:pt>
              </c:numCache>
            </c:numRef>
          </c:val>
          <c:extLst>
            <c:ext xmlns:c16="http://schemas.microsoft.com/office/drawing/2014/chart" uri="{C3380CC4-5D6E-409C-BE32-E72D297353CC}">
              <c16:uniqueId val="{00000000-7E5A-4BE5-844F-88BBF69488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E5A-4BE5-844F-88BBF69488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55.19</c:v>
                </c:pt>
                <c:pt idx="1">
                  <c:v>55.82</c:v>
                </c:pt>
                <c:pt idx="2">
                  <c:v>56.4</c:v>
                </c:pt>
                <c:pt idx="3">
                  <c:v>57.22</c:v>
                </c:pt>
                <c:pt idx="4">
                  <c:v>57.58</c:v>
                </c:pt>
              </c:numCache>
            </c:numRef>
          </c:val>
          <c:extLst>
            <c:ext xmlns:c16="http://schemas.microsoft.com/office/drawing/2014/chart" uri="{C3380CC4-5D6E-409C-BE32-E72D297353CC}">
              <c16:uniqueId val="{00000000-0249-4733-BA8B-4DE9F5095C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249-4733-BA8B-4DE9F5095C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12.55</c:v>
                </c:pt>
                <c:pt idx="1">
                  <c:v>12.54</c:v>
                </c:pt>
                <c:pt idx="2">
                  <c:v>14.56</c:v>
                </c:pt>
                <c:pt idx="3">
                  <c:v>14.32</c:v>
                </c:pt>
                <c:pt idx="4">
                  <c:v>35.58</c:v>
                </c:pt>
              </c:numCache>
            </c:numRef>
          </c:val>
          <c:extLst>
            <c:ext xmlns:c16="http://schemas.microsoft.com/office/drawing/2014/chart" uri="{C3380CC4-5D6E-409C-BE32-E72D297353CC}">
              <c16:uniqueId val="{00000000-972B-4DE0-ABBB-DDD94D32A9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72B-4DE0-ABBB-DDD94D32A9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5B-4D2C-99FE-8DBB0EB9A0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A5B-4D2C-99FE-8DBB0EB9A0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219.54</c:v>
                </c:pt>
                <c:pt idx="1">
                  <c:v>432.64</c:v>
                </c:pt>
                <c:pt idx="2">
                  <c:v>361.86</c:v>
                </c:pt>
                <c:pt idx="3">
                  <c:v>380.83</c:v>
                </c:pt>
                <c:pt idx="4">
                  <c:v>315.13</c:v>
                </c:pt>
              </c:numCache>
            </c:numRef>
          </c:val>
          <c:extLst>
            <c:ext xmlns:c16="http://schemas.microsoft.com/office/drawing/2014/chart" uri="{C3380CC4-5D6E-409C-BE32-E72D297353CC}">
              <c16:uniqueId val="{00000000-2C94-4276-9B5E-F696B71B29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C94-4276-9B5E-F696B71B29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237.03</c:v>
                </c:pt>
                <c:pt idx="1">
                  <c:v>243.56</c:v>
                </c:pt>
                <c:pt idx="2">
                  <c:v>247.94</c:v>
                </c:pt>
                <c:pt idx="3">
                  <c:v>248.36</c:v>
                </c:pt>
                <c:pt idx="4">
                  <c:v>275.93</c:v>
                </c:pt>
              </c:numCache>
            </c:numRef>
          </c:val>
          <c:extLst>
            <c:ext xmlns:c16="http://schemas.microsoft.com/office/drawing/2014/chart" uri="{C3380CC4-5D6E-409C-BE32-E72D297353CC}">
              <c16:uniqueId val="{00000000-2C05-4FB1-A1FB-AE50D42D96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C05-4FB1-A1FB-AE50D42D96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106.79</c:v>
                </c:pt>
                <c:pt idx="1">
                  <c:v>105.55</c:v>
                </c:pt>
                <c:pt idx="2">
                  <c:v>104.03</c:v>
                </c:pt>
                <c:pt idx="3">
                  <c:v>101</c:v>
                </c:pt>
                <c:pt idx="4">
                  <c:v>97.39</c:v>
                </c:pt>
              </c:numCache>
            </c:numRef>
          </c:val>
          <c:extLst>
            <c:ext xmlns:c16="http://schemas.microsoft.com/office/drawing/2014/chart" uri="{C3380CC4-5D6E-409C-BE32-E72D297353CC}">
              <c16:uniqueId val="{00000000-91AB-418A-BB94-49D1178150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1AB-418A-BB94-49D1178150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295.72000000000003</c:v>
                </c:pt>
                <c:pt idx="1">
                  <c:v>300.39999999999998</c:v>
                </c:pt>
                <c:pt idx="2">
                  <c:v>305.38</c:v>
                </c:pt>
                <c:pt idx="3">
                  <c:v>314.95</c:v>
                </c:pt>
                <c:pt idx="4">
                  <c:v>325.54000000000002</c:v>
                </c:pt>
              </c:numCache>
            </c:numRef>
          </c:val>
          <c:extLst>
            <c:ext xmlns:c16="http://schemas.microsoft.com/office/drawing/2014/chart" uri="{C3380CC4-5D6E-409C-BE32-E72D297353CC}">
              <c16:uniqueId val="{00000000-13AC-44DB-9B0C-E7A1AC3F8C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3AC-44DB-9B0C-E7A1AC3F8C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勝浦市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17222</v>
      </c>
      <c r="AM8" s="61"/>
      <c r="AN8" s="61"/>
      <c r="AO8" s="61"/>
      <c r="AP8" s="61"/>
      <c r="AQ8" s="61"/>
      <c r="AR8" s="61"/>
      <c r="AS8" s="61"/>
      <c r="AT8" s="52">
        <f>データ!$S$6</f>
        <v>93.96</v>
      </c>
      <c r="AU8" s="53"/>
      <c r="AV8" s="53"/>
      <c r="AW8" s="53"/>
      <c r="AX8" s="53"/>
      <c r="AY8" s="53"/>
      <c r="AZ8" s="53"/>
      <c r="BA8" s="53"/>
      <c r="BB8" s="54">
        <f>データ!$T$6</f>
        <v>183.29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61.44</v>
      </c>
      <c r="J10" s="53"/>
      <c r="K10" s="53"/>
      <c r="L10" s="53"/>
      <c r="M10" s="53"/>
      <c r="N10" s="53"/>
      <c r="O10" s="64"/>
      <c r="P10" s="54">
        <f>データ!$P$6</f>
        <v>98.59</v>
      </c>
      <c r="Q10" s="54"/>
      <c r="R10" s="54"/>
      <c r="S10" s="54"/>
      <c r="T10" s="54"/>
      <c r="U10" s="54"/>
      <c r="V10" s="54"/>
      <c r="W10" s="61">
        <f>データ!$Q$6</f>
        <v>5390</v>
      </c>
      <c r="X10" s="61"/>
      <c r="Y10" s="61"/>
      <c r="Z10" s="61"/>
      <c r="AA10" s="61"/>
      <c r="AB10" s="61"/>
      <c r="AC10" s="61"/>
      <c r="AD10" s="2"/>
      <c r="AE10" s="2"/>
      <c r="AF10" s="2"/>
      <c r="AG10" s="2"/>
      <c r="AH10" s="4"/>
      <c r="AI10" s="4"/>
      <c r="AJ10" s="4"/>
      <c r="AK10" s="4"/>
      <c r="AL10" s="61">
        <f>データ!$U$6</f>
        <v>16815</v>
      </c>
      <c r="AM10" s="61"/>
      <c r="AN10" s="61"/>
      <c r="AO10" s="61"/>
      <c r="AP10" s="61"/>
      <c r="AQ10" s="61"/>
      <c r="AR10" s="61"/>
      <c r="AS10" s="61"/>
      <c r="AT10" s="52">
        <f>データ!$V$6</f>
        <v>93.96</v>
      </c>
      <c r="AU10" s="53"/>
      <c r="AV10" s="53"/>
      <c r="AW10" s="53"/>
      <c r="AX10" s="53"/>
      <c r="AY10" s="53"/>
      <c r="AZ10" s="53"/>
      <c r="BA10" s="53"/>
      <c r="BB10" s="54">
        <f>データ!$W$6</f>
        <v>178.96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niY18WHF0HPUiWqaiPwTurCX+o/7DGzxMc0V1DDtspf6u1TGoekXaIoA4yKe99PQtiv17pt3RegH8XDRCGpxA==" saltValue="4cw8MiZL5GZH7gJVBNtx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122181</v>
      </c>
      <c r="D6" s="34">
        <f t="shared" si="3"/>
        <v>46</v>
      </c>
      <c r="E6" s="34">
        <f t="shared" si="3"/>
        <v>1</v>
      </c>
      <c r="F6" s="34">
        <f t="shared" si="3"/>
        <v>0</v>
      </c>
      <c r="G6" s="34">
        <f t="shared" si="3"/>
        <v>1</v>
      </c>
      <c r="H6" s="34" t="str">
        <f t="shared" si="3"/>
        <v>千葉県　勝浦市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61.44</v>
      </c>
      <c r="P6" s="35">
        <f t="shared" si="3"/>
        <v>98.59</v>
      </c>
      <c r="Q6" s="35">
        <f t="shared" si="3"/>
        <v>5390</v>
      </c>
      <c r="R6" s="35">
        <f t="shared" si="3"/>
        <v>17222</v>
      </c>
      <c r="S6" s="35">
        <f t="shared" si="3"/>
        <v>93.96</v>
      </c>
      <c r="T6" s="35">
        <f t="shared" si="3"/>
        <v>183.29</v>
      </c>
      <c r="U6" s="35">
        <f t="shared" si="3"/>
        <v>16815</v>
      </c>
      <c r="V6" s="35">
        <f t="shared" si="3"/>
        <v>93.96</v>
      </c>
      <c r="W6" s="35">
        <f t="shared" si="3"/>
        <v>178.96</v>
      </c>
      <c r="X6" s="36">
        <f>IF(X7="",NA(),X7)</f>
        <v>107.67</v>
      </c>
      <c r="Y6" s="36">
        <f t="shared" ref="Y6:AG6" si="4">IF(Y7="",NA(),Y7)</f>
        <v>106.42</v>
      </c>
      <c r="Z6" s="36">
        <f t="shared" si="4"/>
        <v>104.51</v>
      </c>
      <c r="AA6" s="36">
        <f t="shared" si="4"/>
        <v>101.96</v>
      </c>
      <c r="AB6" s="36">
        <f t="shared" si="4"/>
        <v>98.16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219.54</v>
      </c>
      <c r="AU6" s="36">
        <f t="shared" ref="AU6:BC6" si="6">IF(AU7="",NA(),AU7)</f>
        <v>432.64</v>
      </c>
      <c r="AV6" s="36">
        <f t="shared" si="6"/>
        <v>361.86</v>
      </c>
      <c r="AW6" s="36">
        <f t="shared" si="6"/>
        <v>380.83</v>
      </c>
      <c r="AX6" s="36">
        <f t="shared" si="6"/>
        <v>315.13</v>
      </c>
      <c r="AY6" s="36">
        <f t="shared" si="6"/>
        <v>391.54</v>
      </c>
      <c r="AZ6" s="36">
        <f t="shared" si="6"/>
        <v>384.34</v>
      </c>
      <c r="BA6" s="36">
        <f t="shared" si="6"/>
        <v>359.47</v>
      </c>
      <c r="BB6" s="36">
        <f t="shared" si="6"/>
        <v>369.69</v>
      </c>
      <c r="BC6" s="36">
        <f t="shared" si="6"/>
        <v>379.08</v>
      </c>
      <c r="BD6" s="35" t="str">
        <f>IF(BD7="","",IF(BD7="-","【-】","【"&amp;SUBSTITUTE(TEXT(BD7,"#,##0.00"),"-","△")&amp;"】"))</f>
        <v>【264.97】</v>
      </c>
      <c r="BE6" s="36">
        <f>IF(BE7="",NA(),BE7)</f>
        <v>237.03</v>
      </c>
      <c r="BF6" s="36">
        <f t="shared" ref="BF6:BN6" si="7">IF(BF7="",NA(),BF7)</f>
        <v>243.56</v>
      </c>
      <c r="BG6" s="36">
        <f t="shared" si="7"/>
        <v>247.94</v>
      </c>
      <c r="BH6" s="36">
        <f t="shared" si="7"/>
        <v>248.36</v>
      </c>
      <c r="BI6" s="36">
        <f t="shared" si="7"/>
        <v>275.93</v>
      </c>
      <c r="BJ6" s="36">
        <f t="shared" si="7"/>
        <v>386.97</v>
      </c>
      <c r="BK6" s="36">
        <f t="shared" si="7"/>
        <v>380.58</v>
      </c>
      <c r="BL6" s="36">
        <f t="shared" si="7"/>
        <v>401.79</v>
      </c>
      <c r="BM6" s="36">
        <f t="shared" si="7"/>
        <v>402.99</v>
      </c>
      <c r="BN6" s="36">
        <f t="shared" si="7"/>
        <v>398.98</v>
      </c>
      <c r="BO6" s="35" t="str">
        <f>IF(BO7="","",IF(BO7="-","【-】","【"&amp;SUBSTITUTE(TEXT(BO7,"#,##0.00"),"-","△")&amp;"】"))</f>
        <v>【266.61】</v>
      </c>
      <c r="BP6" s="36">
        <f>IF(BP7="",NA(),BP7)</f>
        <v>106.79</v>
      </c>
      <c r="BQ6" s="36">
        <f t="shared" ref="BQ6:BY6" si="8">IF(BQ7="",NA(),BQ7)</f>
        <v>105.55</v>
      </c>
      <c r="BR6" s="36">
        <f t="shared" si="8"/>
        <v>104.03</v>
      </c>
      <c r="BS6" s="36">
        <f t="shared" si="8"/>
        <v>101</v>
      </c>
      <c r="BT6" s="36">
        <f t="shared" si="8"/>
        <v>97.39</v>
      </c>
      <c r="BU6" s="36">
        <f t="shared" si="8"/>
        <v>101.72</v>
      </c>
      <c r="BV6" s="36">
        <f t="shared" si="8"/>
        <v>102.38</v>
      </c>
      <c r="BW6" s="36">
        <f t="shared" si="8"/>
        <v>100.12</v>
      </c>
      <c r="BX6" s="36">
        <f t="shared" si="8"/>
        <v>98.66</v>
      </c>
      <c r="BY6" s="36">
        <f t="shared" si="8"/>
        <v>98.64</v>
      </c>
      <c r="BZ6" s="35" t="str">
        <f>IF(BZ7="","",IF(BZ7="-","【-】","【"&amp;SUBSTITUTE(TEXT(BZ7,"#,##0.00"),"-","△")&amp;"】"))</f>
        <v>【103.24】</v>
      </c>
      <c r="CA6" s="36">
        <f>IF(CA7="",NA(),CA7)</f>
        <v>295.72000000000003</v>
      </c>
      <c r="CB6" s="36">
        <f t="shared" ref="CB6:CJ6" si="9">IF(CB7="",NA(),CB7)</f>
        <v>300.39999999999998</v>
      </c>
      <c r="CC6" s="36">
        <f t="shared" si="9"/>
        <v>305.38</v>
      </c>
      <c r="CD6" s="36">
        <f t="shared" si="9"/>
        <v>314.95</v>
      </c>
      <c r="CE6" s="36">
        <f t="shared" si="9"/>
        <v>325.54000000000002</v>
      </c>
      <c r="CF6" s="36">
        <f t="shared" si="9"/>
        <v>168.2</v>
      </c>
      <c r="CG6" s="36">
        <f t="shared" si="9"/>
        <v>168.67</v>
      </c>
      <c r="CH6" s="36">
        <f t="shared" si="9"/>
        <v>174.97</v>
      </c>
      <c r="CI6" s="36">
        <f t="shared" si="9"/>
        <v>178.59</v>
      </c>
      <c r="CJ6" s="36">
        <f t="shared" si="9"/>
        <v>178.92</v>
      </c>
      <c r="CK6" s="35" t="str">
        <f>IF(CK7="","",IF(CK7="-","【-】","【"&amp;SUBSTITUTE(TEXT(CK7,"#,##0.00"),"-","△")&amp;"】"))</f>
        <v>【168.38】</v>
      </c>
      <c r="CL6" s="36">
        <f>IF(CL7="",NA(),CL7)</f>
        <v>35.950000000000003</v>
      </c>
      <c r="CM6" s="36">
        <f t="shared" ref="CM6:CU6" si="10">IF(CM7="",NA(),CM7)</f>
        <v>35.76</v>
      </c>
      <c r="CN6" s="36">
        <f t="shared" si="10"/>
        <v>36.44</v>
      </c>
      <c r="CO6" s="36">
        <f t="shared" si="10"/>
        <v>35.56</v>
      </c>
      <c r="CP6" s="36">
        <f t="shared" si="10"/>
        <v>33.799999999999997</v>
      </c>
      <c r="CQ6" s="36">
        <f t="shared" si="10"/>
        <v>54.77</v>
      </c>
      <c r="CR6" s="36">
        <f t="shared" si="10"/>
        <v>54.92</v>
      </c>
      <c r="CS6" s="36">
        <f t="shared" si="10"/>
        <v>55.63</v>
      </c>
      <c r="CT6" s="36">
        <f t="shared" si="10"/>
        <v>55.03</v>
      </c>
      <c r="CU6" s="36">
        <f t="shared" si="10"/>
        <v>55.14</v>
      </c>
      <c r="CV6" s="35" t="str">
        <f>IF(CV7="","",IF(CV7="-","【-】","【"&amp;SUBSTITUTE(TEXT(CV7,"#,##0.00"),"-","△")&amp;"】"))</f>
        <v>【60.00】</v>
      </c>
      <c r="CW6" s="36">
        <f>IF(CW7="",NA(),CW7)</f>
        <v>76.89</v>
      </c>
      <c r="CX6" s="36">
        <f t="shared" ref="CX6:DF6" si="11">IF(CX7="",NA(),CX7)</f>
        <v>75.849999999999994</v>
      </c>
      <c r="CY6" s="36">
        <f t="shared" si="11"/>
        <v>73.739999999999995</v>
      </c>
      <c r="CZ6" s="36">
        <f t="shared" si="11"/>
        <v>74.09</v>
      </c>
      <c r="DA6" s="36">
        <f t="shared" si="11"/>
        <v>74.5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55.19</v>
      </c>
      <c r="DI6" s="36">
        <f t="shared" ref="DI6:DQ6" si="12">IF(DI7="",NA(),DI7)</f>
        <v>55.82</v>
      </c>
      <c r="DJ6" s="36">
        <f t="shared" si="12"/>
        <v>56.4</v>
      </c>
      <c r="DK6" s="36">
        <f t="shared" si="12"/>
        <v>57.22</v>
      </c>
      <c r="DL6" s="36">
        <f t="shared" si="12"/>
        <v>57.58</v>
      </c>
      <c r="DM6" s="36">
        <f t="shared" si="12"/>
        <v>47.46</v>
      </c>
      <c r="DN6" s="36">
        <f t="shared" si="12"/>
        <v>48.49</v>
      </c>
      <c r="DO6" s="36">
        <f t="shared" si="12"/>
        <v>48.05</v>
      </c>
      <c r="DP6" s="36">
        <f t="shared" si="12"/>
        <v>48.87</v>
      </c>
      <c r="DQ6" s="36">
        <f t="shared" si="12"/>
        <v>49.92</v>
      </c>
      <c r="DR6" s="35" t="str">
        <f>IF(DR7="","",IF(DR7="-","【-】","【"&amp;SUBSTITUTE(TEXT(DR7,"#,##0.00"),"-","△")&amp;"】"))</f>
        <v>【49.59】</v>
      </c>
      <c r="DS6" s="36">
        <f>IF(DS7="",NA(),DS7)</f>
        <v>12.55</v>
      </c>
      <c r="DT6" s="36">
        <f t="shared" ref="DT6:EB6" si="13">IF(DT7="",NA(),DT7)</f>
        <v>12.54</v>
      </c>
      <c r="DU6" s="36">
        <f t="shared" si="13"/>
        <v>14.56</v>
      </c>
      <c r="DV6" s="36">
        <f t="shared" si="13"/>
        <v>14.32</v>
      </c>
      <c r="DW6" s="36">
        <f t="shared" si="13"/>
        <v>35.58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2.3199999999999998</v>
      </c>
      <c r="EE6" s="36">
        <f t="shared" ref="EE6:EM6" si="14">IF(EE7="",NA(),EE7)</f>
        <v>0.11</v>
      </c>
      <c r="EF6" s="36">
        <f t="shared" si="14"/>
        <v>1.31</v>
      </c>
      <c r="EG6" s="36">
        <f t="shared" si="14"/>
        <v>0.91</v>
      </c>
      <c r="EH6" s="36">
        <f t="shared" si="14"/>
        <v>0.05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122181</v>
      </c>
      <c r="D7" s="38">
        <v>46</v>
      </c>
      <c r="E7" s="38">
        <v>1</v>
      </c>
      <c r="F7" s="38">
        <v>0</v>
      </c>
      <c r="G7" s="38">
        <v>1</v>
      </c>
      <c r="H7" s="38" t="s">
        <v>93</v>
      </c>
      <c r="I7" s="38" t="s">
        <v>94</v>
      </c>
      <c r="J7" s="38" t="s">
        <v>95</v>
      </c>
      <c r="K7" s="38" t="s">
        <v>96</v>
      </c>
      <c r="L7" s="38" t="s">
        <v>97</v>
      </c>
      <c r="M7" s="38" t="s">
        <v>98</v>
      </c>
      <c r="N7" s="39" t="s">
        <v>99</v>
      </c>
      <c r="O7" s="39">
        <v>61.44</v>
      </c>
      <c r="P7" s="39">
        <v>98.59</v>
      </c>
      <c r="Q7" s="39">
        <v>5390</v>
      </c>
      <c r="R7" s="39">
        <v>17222</v>
      </c>
      <c r="S7" s="39">
        <v>93.96</v>
      </c>
      <c r="T7" s="39">
        <v>183.29</v>
      </c>
      <c r="U7" s="39">
        <v>16815</v>
      </c>
      <c r="V7" s="39">
        <v>93.96</v>
      </c>
      <c r="W7" s="39">
        <v>178.96</v>
      </c>
      <c r="X7" s="39">
        <v>107.67</v>
      </c>
      <c r="Y7" s="39">
        <v>106.42</v>
      </c>
      <c r="Z7" s="39">
        <v>104.51</v>
      </c>
      <c r="AA7" s="39">
        <v>101.96</v>
      </c>
      <c r="AB7" s="39">
        <v>98.16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219.54</v>
      </c>
      <c r="AU7" s="39">
        <v>432.64</v>
      </c>
      <c r="AV7" s="39">
        <v>361.86</v>
      </c>
      <c r="AW7" s="39">
        <v>380.83</v>
      </c>
      <c r="AX7" s="39">
        <v>315.13</v>
      </c>
      <c r="AY7" s="39">
        <v>391.54</v>
      </c>
      <c r="AZ7" s="39">
        <v>384.34</v>
      </c>
      <c r="BA7" s="39">
        <v>359.47</v>
      </c>
      <c r="BB7" s="39">
        <v>369.69</v>
      </c>
      <c r="BC7" s="39">
        <v>379.08</v>
      </c>
      <c r="BD7" s="39">
        <v>264.97000000000003</v>
      </c>
      <c r="BE7" s="39">
        <v>237.03</v>
      </c>
      <c r="BF7" s="39">
        <v>243.56</v>
      </c>
      <c r="BG7" s="39">
        <v>247.94</v>
      </c>
      <c r="BH7" s="39">
        <v>248.36</v>
      </c>
      <c r="BI7" s="39">
        <v>275.93</v>
      </c>
      <c r="BJ7" s="39">
        <v>386.97</v>
      </c>
      <c r="BK7" s="39">
        <v>380.58</v>
      </c>
      <c r="BL7" s="39">
        <v>401.79</v>
      </c>
      <c r="BM7" s="39">
        <v>402.99</v>
      </c>
      <c r="BN7" s="39">
        <v>398.98</v>
      </c>
      <c r="BO7" s="39">
        <v>266.61</v>
      </c>
      <c r="BP7" s="39">
        <v>106.79</v>
      </c>
      <c r="BQ7" s="39">
        <v>105.55</v>
      </c>
      <c r="BR7" s="39">
        <v>104.03</v>
      </c>
      <c r="BS7" s="39">
        <v>101</v>
      </c>
      <c r="BT7" s="39">
        <v>97.39</v>
      </c>
      <c r="BU7" s="39">
        <v>101.72</v>
      </c>
      <c r="BV7" s="39">
        <v>102.38</v>
      </c>
      <c r="BW7" s="39">
        <v>100.12</v>
      </c>
      <c r="BX7" s="39">
        <v>98.66</v>
      </c>
      <c r="BY7" s="39">
        <v>98.64</v>
      </c>
      <c r="BZ7" s="39">
        <v>103.24</v>
      </c>
      <c r="CA7" s="39">
        <v>295.72000000000003</v>
      </c>
      <c r="CB7" s="39">
        <v>300.39999999999998</v>
      </c>
      <c r="CC7" s="39">
        <v>305.38</v>
      </c>
      <c r="CD7" s="39">
        <v>314.95</v>
      </c>
      <c r="CE7" s="39">
        <v>325.54000000000002</v>
      </c>
      <c r="CF7" s="39">
        <v>168.2</v>
      </c>
      <c r="CG7" s="39">
        <v>168.67</v>
      </c>
      <c r="CH7" s="39">
        <v>174.97</v>
      </c>
      <c r="CI7" s="39">
        <v>178.59</v>
      </c>
      <c r="CJ7" s="39">
        <v>178.92</v>
      </c>
      <c r="CK7" s="39">
        <v>168.38</v>
      </c>
      <c r="CL7" s="39">
        <v>35.950000000000003</v>
      </c>
      <c r="CM7" s="39">
        <v>35.76</v>
      </c>
      <c r="CN7" s="39">
        <v>36.44</v>
      </c>
      <c r="CO7" s="39">
        <v>35.56</v>
      </c>
      <c r="CP7" s="39">
        <v>33.799999999999997</v>
      </c>
      <c r="CQ7" s="39">
        <v>54.77</v>
      </c>
      <c r="CR7" s="39">
        <v>54.92</v>
      </c>
      <c r="CS7" s="39">
        <v>55.63</v>
      </c>
      <c r="CT7" s="39">
        <v>55.03</v>
      </c>
      <c r="CU7" s="39">
        <v>55.14</v>
      </c>
      <c r="CV7" s="39">
        <v>60</v>
      </c>
      <c r="CW7" s="39">
        <v>76.89</v>
      </c>
      <c r="CX7" s="39">
        <v>75.849999999999994</v>
      </c>
      <c r="CY7" s="39">
        <v>73.739999999999995</v>
      </c>
      <c r="CZ7" s="39">
        <v>74.09</v>
      </c>
      <c r="DA7" s="39">
        <v>74.5</v>
      </c>
      <c r="DB7" s="39">
        <v>82.89</v>
      </c>
      <c r="DC7" s="39">
        <v>82.66</v>
      </c>
      <c r="DD7" s="39">
        <v>82.04</v>
      </c>
      <c r="DE7" s="39">
        <v>81.900000000000006</v>
      </c>
      <c r="DF7" s="39">
        <v>81.39</v>
      </c>
      <c r="DG7" s="39">
        <v>89.8</v>
      </c>
      <c r="DH7" s="39">
        <v>55.19</v>
      </c>
      <c r="DI7" s="39">
        <v>55.82</v>
      </c>
      <c r="DJ7" s="39">
        <v>56.4</v>
      </c>
      <c r="DK7" s="39">
        <v>57.22</v>
      </c>
      <c r="DL7" s="39">
        <v>57.58</v>
      </c>
      <c r="DM7" s="39">
        <v>47.46</v>
      </c>
      <c r="DN7" s="39">
        <v>48.49</v>
      </c>
      <c r="DO7" s="39">
        <v>48.05</v>
      </c>
      <c r="DP7" s="39">
        <v>48.87</v>
      </c>
      <c r="DQ7" s="39">
        <v>49.92</v>
      </c>
      <c r="DR7" s="39">
        <v>49.59</v>
      </c>
      <c r="DS7" s="39">
        <v>12.55</v>
      </c>
      <c r="DT7" s="39">
        <v>12.54</v>
      </c>
      <c r="DU7" s="39">
        <v>14.56</v>
      </c>
      <c r="DV7" s="39">
        <v>14.32</v>
      </c>
      <c r="DW7" s="39">
        <v>35.58</v>
      </c>
      <c r="DX7" s="39">
        <v>9.7100000000000009</v>
      </c>
      <c r="DY7" s="39">
        <v>12.79</v>
      </c>
      <c r="DZ7" s="39">
        <v>13.39</v>
      </c>
      <c r="EA7" s="39">
        <v>14.85</v>
      </c>
      <c r="EB7" s="39">
        <v>16.88</v>
      </c>
      <c r="EC7" s="39">
        <v>19.440000000000001</v>
      </c>
      <c r="ED7" s="39">
        <v>2.3199999999999998</v>
      </c>
      <c r="EE7" s="39">
        <v>0.11</v>
      </c>
      <c r="EF7" s="39">
        <v>1.31</v>
      </c>
      <c r="EG7" s="39">
        <v>0.91</v>
      </c>
      <c r="EH7" s="39">
        <v>0.05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2021-01-25T01:32:06Z</cp:lastPrinted>
  <dcterms:created xsi:type="dcterms:W3CDTF">2020-12-04T02:06:23Z</dcterms:created>
  <dcterms:modified xsi:type="dcterms:W3CDTF">2021-02-10T01:05:16Z</dcterms:modified>
  <cp:category/>
</cp:coreProperties>
</file>