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5 農集\"/>
    </mc:Choice>
  </mc:AlternateContent>
  <workbookProtection workbookAlgorithmName="SHA-512" workbookHashValue="Lbnk1rqjfhutz9tMTqDnzIiBjKii/gJ96+RI6JSJX/T8uibAEsGD5j9/IKV8VnpdNXzeGk1eQ7QtdwpAFkTIYQ==" workbookSaltValue="wwgS0vyw4QunISrE6ZN2W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<sst xmlns="http://schemas.openxmlformats.org/spreadsheetml/2006/main" count="236" uniqueCount="121">
  <si>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</si>
  <si>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</si>
  <si>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</si>
  <si>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</si>
  <si>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</si>
  <si>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</si>
  <si>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</si>
  <si>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</si>
  <si>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</si>
  <si>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</si>
  <si>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</si>
  <si>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</si>
  <si>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</si>
  <si>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</si>
  <si>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</si>
  <si>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</si>
  <si>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</si>
  <si>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</si>
  <si>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</si>
  <si>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</si>
  <si>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</si>
  <si>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</si>
  <si>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</si>
  <si>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</si>
  <si>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</si>
  <si>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</si>
  <si>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</si>
  <si>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</si>
  <si>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</si>
  <si>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</si>
  <si>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</si>
  <si>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</si>
  <si>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</si>
  <si>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</si>
  <si>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</si>
  <si>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</si>
  <si>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</si>
  <si>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</si>
  <si>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</si>
  <si>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</si>
  <si>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</si>
  <si>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</si>
  <si>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</si>
  <si>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</si>
  <si>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</si>
  <si>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</si>
  <si>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</si>
  <si>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</si>
  <si>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</si>
  <si>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</si>
  <si>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</si>
  <si>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</si>
  <si>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</si>
  <si>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</si>
  <si>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</si>
  <si>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</si>
  <si>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</si>
  <si>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</si>
  <si>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</si>
  <si>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</si>
  <si>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</si>
  <si>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</si>
  <si>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</si>
  <si>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</si>
  <si>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</si>
  <si>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</si>
  <si>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</si>
  <si>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</si>
  <si>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</si>
  <si>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</si>
  <si>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</si>
  <si>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</si>
  <si>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</si>
  <si>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</si>
  <si>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</si>
  <si>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</si>
  <si>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</si>
  <si>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</si>
  <si>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</si>
  <si>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</si>
  <si>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</si>
  <si>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</si>
  <si>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</si>
  <si>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</si>
  <si>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</si>
  <si>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</si>
  <si>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</si>
  <si>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</si>
  <si>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</si>
  <si>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</si>
  <si>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</si>
  <si>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</si>
  <si>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</si>
  <si>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</si>
  <si>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</si>
  <si>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</si>
  <si>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</si>
  <si>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</si>
  <si>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旭市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</si>
  <si>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</si>
  <si>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</si>
  <si>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</si>
  <si>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</si>
  <si>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</si>
  <si>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</si>
  <si>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</si>
  <si>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</si>
  <si>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</si>
  <si>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</si>
  <si>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</si>
  <si>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</si>
  <si>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</si>
  <si>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</si>
  <si>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</si>
  <si>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</si>
  <si>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</si>
  <si>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</si>
  <si>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</si>
  <si>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市の農業集落排水事業は平成10年に供用を開始した比較的新しい事業であるため、老朽化が著しい一部の路線の改修工事以外の老朽化対策は行っておらず、既存施設の修繕等を実施しながら長寿命化を図ってきた。
　今後は、令和元年度に策定した機能診断と最適整備構想に基づき、中長期的な状況予測を図りながら、将来訪れる施設の老朽化に備えていく。</t>
    <rPh sb="1" eb="3">
      <t>ホンシ</t>
    </rPh>
    <rPh sb="4" eb="6">
      <t>ノウギョウ</t>
    </rPh>
    <rPh sb="6" eb="8">
      <t>シュウラク</t>
    </rPh>
    <rPh sb="8" eb="10">
      <t>ハイスイ</t>
    </rPh>
    <rPh sb="10" eb="12">
      <t>ジギョウ</t>
    </rPh>
    <rPh sb="13" eb="15">
      <t>ヘイセイ</t>
    </rPh>
    <rPh sb="17" eb="18">
      <t>ネン</t>
    </rPh>
    <rPh sb="19" eb="21">
      <t>キョウヨウ</t>
    </rPh>
    <rPh sb="22" eb="24">
      <t>カイシ</t>
    </rPh>
    <rPh sb="26" eb="29">
      <t>ヒカクテキ</t>
    </rPh>
    <rPh sb="29" eb="30">
      <t>アタラ</t>
    </rPh>
    <rPh sb="32" eb="34">
      <t>ジギョウ</t>
    </rPh>
    <rPh sb="40" eb="43">
      <t>ロウキュウカ</t>
    </rPh>
    <rPh sb="44" eb="45">
      <t>イチジル</t>
    </rPh>
    <rPh sb="47" eb="49">
      <t>イチブ</t>
    </rPh>
    <rPh sb="50" eb="52">
      <t>ロセン</t>
    </rPh>
    <rPh sb="53" eb="55">
      <t>カイシュウ</t>
    </rPh>
    <rPh sb="55" eb="57">
      <t>コウジ</t>
    </rPh>
    <rPh sb="57" eb="59">
      <t>イガイ</t>
    </rPh>
    <rPh sb="60" eb="63">
      <t>ロウキュウカ</t>
    </rPh>
    <rPh sb="63" eb="65">
      <t>タイサク</t>
    </rPh>
    <rPh sb="66" eb="67">
      <t>オコナ</t>
    </rPh>
    <rPh sb="73" eb="75">
      <t>キソン</t>
    </rPh>
    <rPh sb="75" eb="77">
      <t>シセツ</t>
    </rPh>
    <rPh sb="78" eb="80">
      <t>シュウゼン</t>
    </rPh>
    <rPh sb="80" eb="81">
      <t>トウ</t>
    </rPh>
    <rPh sb="82" eb="84">
      <t>ジッシ</t>
    </rPh>
    <rPh sb="88" eb="92">
      <t>チョウジュミョウカ</t>
    </rPh>
    <rPh sb="93" eb="94">
      <t>ハカ</t>
    </rPh>
    <rPh sb="101" eb="103">
      <t>コンゴ</t>
    </rPh>
    <rPh sb="105" eb="107">
      <t>レイワ</t>
    </rPh>
    <rPh sb="107" eb="108">
      <t>ガン</t>
    </rPh>
    <rPh sb="108" eb="110">
      <t>ネンド</t>
    </rPh>
    <rPh sb="111" eb="113">
      <t>サクテイ</t>
    </rPh>
    <rPh sb="115" eb="117">
      <t>キノウ</t>
    </rPh>
    <rPh sb="117" eb="119">
      <t>シンダン</t>
    </rPh>
    <rPh sb="120" eb="122">
      <t>サイテキ</t>
    </rPh>
    <rPh sb="122" eb="124">
      <t>セイビ</t>
    </rPh>
    <rPh sb="124" eb="126">
      <t>コウソウ</t>
    </rPh>
    <rPh sb="127" eb="128">
      <t>モト</t>
    </rPh>
    <rPh sb="131" eb="135">
      <t>チュウチョウキテキ</t>
    </rPh>
    <rPh sb="136" eb="138">
      <t>ジョウキョウ</t>
    </rPh>
    <rPh sb="138" eb="140">
      <t>ヨソク</t>
    </rPh>
    <rPh sb="141" eb="142">
      <t>ハカ</t>
    </rPh>
    <rPh sb="147" eb="149">
      <t>ショウライ</t>
    </rPh>
    <rPh sb="149" eb="150">
      <t>オトズ</t>
    </rPh>
    <rPh sb="152" eb="154">
      <t>シセツ</t>
    </rPh>
    <rPh sb="155" eb="158">
      <t>ロウキュウカ</t>
    </rPh>
    <rPh sb="159" eb="160">
      <t>ソナ</t>
    </rPh>
    <phoneticPr fontId="4"/>
  </si>
  <si>
    <t>　経費回収率が減少し、汚水処理原価が増加している。その要因として、修繕費の増加に伴う汚水処理費の増加と有収水量の減少によるものと考えられる。
　施設利用率については、不明水の多い地区の管路改修が完了し、処理水量も減少したことで平均値と同程度に推移している。
　地方債については使用料収入が少なく、全て一般会計繰入金で償還しているため、企業債残高対事業規模比率が0になっている。</t>
    <rPh sb="1" eb="3">
      <t>ケイヒ</t>
    </rPh>
    <rPh sb="3" eb="5">
      <t>カイシュウ</t>
    </rPh>
    <rPh sb="5" eb="6">
      <t>リツ</t>
    </rPh>
    <rPh sb="7" eb="9">
      <t>ゲンショウ</t>
    </rPh>
    <rPh sb="11" eb="13">
      <t>オスイ</t>
    </rPh>
    <rPh sb="13" eb="15">
      <t>ショリ</t>
    </rPh>
    <rPh sb="15" eb="17">
      <t>ゲンカ</t>
    </rPh>
    <rPh sb="18" eb="20">
      <t>ゾウカ</t>
    </rPh>
    <rPh sb="27" eb="29">
      <t>ヨウイン</t>
    </rPh>
    <rPh sb="33" eb="35">
      <t>シュウゼン</t>
    </rPh>
    <rPh sb="35" eb="36">
      <t>ヒ</t>
    </rPh>
    <rPh sb="37" eb="39">
      <t>ゾウカ</t>
    </rPh>
    <rPh sb="40" eb="41">
      <t>トモナ</t>
    </rPh>
    <rPh sb="42" eb="44">
      <t>オスイ</t>
    </rPh>
    <rPh sb="44" eb="46">
      <t>ショリ</t>
    </rPh>
    <rPh sb="46" eb="47">
      <t>ヒ</t>
    </rPh>
    <rPh sb="48" eb="50">
      <t>ゾウカ</t>
    </rPh>
    <rPh sb="51" eb="53">
      <t>ユウシュウ</t>
    </rPh>
    <rPh sb="53" eb="55">
      <t>スイリョウ</t>
    </rPh>
    <rPh sb="56" eb="58">
      <t>ゲンショウ</t>
    </rPh>
    <rPh sb="64" eb="65">
      <t>カンガ</t>
    </rPh>
    <rPh sb="72" eb="74">
      <t>シセツ</t>
    </rPh>
    <rPh sb="74" eb="76">
      <t>リヨウ</t>
    </rPh>
    <rPh sb="76" eb="77">
      <t>リツ</t>
    </rPh>
    <rPh sb="83" eb="85">
      <t>フメイ</t>
    </rPh>
    <rPh sb="85" eb="86">
      <t>スイ</t>
    </rPh>
    <rPh sb="87" eb="88">
      <t>オオ</t>
    </rPh>
    <rPh sb="89" eb="91">
      <t>チク</t>
    </rPh>
    <rPh sb="92" eb="94">
      <t>カンロ</t>
    </rPh>
    <rPh sb="94" eb="96">
      <t>カイシュウ</t>
    </rPh>
    <rPh sb="97" eb="99">
      <t>カンリョウ</t>
    </rPh>
    <rPh sb="101" eb="103">
      <t>ショリ</t>
    </rPh>
    <rPh sb="103" eb="105">
      <t>スイリョウ</t>
    </rPh>
    <rPh sb="106" eb="108">
      <t>ゲンショウ</t>
    </rPh>
    <rPh sb="113" eb="116">
      <t>ヘイキンチ</t>
    </rPh>
    <rPh sb="117" eb="120">
      <t>ドウテイド</t>
    </rPh>
    <rPh sb="121" eb="123">
      <t>スイイ</t>
    </rPh>
    <rPh sb="130" eb="133">
      <t>チホウサイ</t>
    </rPh>
    <rPh sb="138" eb="143">
      <t>シヨウリョウシュウニュウ</t>
    </rPh>
    <rPh sb="144" eb="145">
      <t>スク</t>
    </rPh>
    <rPh sb="148" eb="149">
      <t>スベ</t>
    </rPh>
    <rPh sb="150" eb="152">
      <t>イッパン</t>
    </rPh>
    <rPh sb="152" eb="154">
      <t>カイケイ</t>
    </rPh>
    <rPh sb="154" eb="156">
      <t>クリイレ</t>
    </rPh>
    <rPh sb="156" eb="157">
      <t>キン</t>
    </rPh>
    <rPh sb="158" eb="160">
      <t>ショウカン</t>
    </rPh>
    <rPh sb="167" eb="169">
      <t>キギョウ</t>
    </rPh>
    <rPh sb="169" eb="170">
      <t>サイ</t>
    </rPh>
    <rPh sb="170" eb="172">
      <t>ザンダカ</t>
    </rPh>
    <rPh sb="172" eb="173">
      <t>タイ</t>
    </rPh>
    <rPh sb="173" eb="175">
      <t>ジギョウ</t>
    </rPh>
    <rPh sb="175" eb="177">
      <t>キボ</t>
    </rPh>
    <rPh sb="177" eb="179">
      <t>ヒリツ</t>
    </rPh>
    <phoneticPr fontId="4"/>
  </si>
  <si>
    <t>　修繕費の増加により汚水処理費が増加しているが、令和元年度に機能診断と最適整備構想の策定を実施しているため、今後は計画に基づき修繕を行うことで汚水処理費の増加を抑え、収益的収支比率と経費回収率の向上を目指したい。</t>
    <rPh sb="1" eb="3">
      <t>シュウゼン</t>
    </rPh>
    <rPh sb="3" eb="4">
      <t>ヒ</t>
    </rPh>
    <rPh sb="5" eb="7">
      <t>ゾウカ</t>
    </rPh>
    <rPh sb="10" eb="12">
      <t>オスイ</t>
    </rPh>
    <rPh sb="12" eb="14">
      <t>ショリ</t>
    </rPh>
    <rPh sb="14" eb="15">
      <t>ヒ</t>
    </rPh>
    <rPh sb="16" eb="18">
      <t>ゾウカ</t>
    </rPh>
    <rPh sb="24" eb="26">
      <t>レイワ</t>
    </rPh>
    <rPh sb="26" eb="28">
      <t>ガンネン</t>
    </rPh>
    <rPh sb="28" eb="29">
      <t>ド</t>
    </rPh>
    <rPh sb="30" eb="32">
      <t>キノウ</t>
    </rPh>
    <rPh sb="32" eb="34">
      <t>シンダン</t>
    </rPh>
    <rPh sb="35" eb="37">
      <t>サイテキ</t>
    </rPh>
    <rPh sb="37" eb="39">
      <t>セイビ</t>
    </rPh>
    <rPh sb="39" eb="41">
      <t>コウソウ</t>
    </rPh>
    <rPh sb="42" eb="44">
      <t>サクテイ</t>
    </rPh>
    <rPh sb="45" eb="47">
      <t>ジッシ</t>
    </rPh>
    <rPh sb="54" eb="56">
      <t>コンゴ</t>
    </rPh>
    <rPh sb="57" eb="59">
      <t>ケイカク</t>
    </rPh>
    <rPh sb="60" eb="61">
      <t>モト</t>
    </rPh>
    <rPh sb="63" eb="65">
      <t>シュウゼン</t>
    </rPh>
    <rPh sb="66" eb="67">
      <t>オコナ</t>
    </rPh>
    <rPh sb="71" eb="73">
      <t>オスイ</t>
    </rPh>
    <rPh sb="73" eb="75">
      <t>ショリ</t>
    </rPh>
    <rPh sb="75" eb="76">
      <t>ヒ</t>
    </rPh>
    <rPh sb="77" eb="79">
      <t>ゾウカ</t>
    </rPh>
    <rPh sb="80" eb="81">
      <t>オサ</t>
    </rPh>
    <rPh sb="97" eb="99">
      <t>コウジョウ</t>
    </rPh>
    <rPh sb="100" eb="102">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</si>
</sst>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1.36</c:v>
                </c:pt>
                <c:pt idx="2">
                  <c:v>1.43</c:v>
                </c:pt>
                <c:pt idx="3">
                  <c:v>2.64</c:v>
                </c:pt>
                <c:pt idx="4" formatCode="#,##0.00;&quot;△&quot;#,##0.00">
                  <c:v>0</c:v>
                </c:pt>
              </c:numCache>
            </c:numRef>
          </c:val>
          <c:extLst>
            <c:ext xmlns:c16="http://schemas.microsoft.com/office/drawing/2014/chart" uri="{C3380CC4-5D6E-409C-BE32-E72D297353CC}">
              <c16:uniqueId val="{00000000-0763-43F9-B69B-5152C959FD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763-43F9-B69B-5152C959FD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98.63</c:v>
                </c:pt>
                <c:pt idx="1">
                  <c:v>99.7</c:v>
                </c:pt>
                <c:pt idx="2">
                  <c:v>87.86</c:v>
                </c:pt>
                <c:pt idx="3">
                  <c:v>56.45</c:v>
                </c:pt>
                <c:pt idx="4">
                  <c:v>56.45</c:v>
                </c:pt>
              </c:numCache>
            </c:numRef>
          </c:val>
          <c:extLst>
            <c:ext xmlns:c16="http://schemas.microsoft.com/office/drawing/2014/chart" uri="{C3380CC4-5D6E-409C-BE32-E72D297353CC}">
              <c16:uniqueId val="{00000000-0430-44EE-BB94-544E379CC35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0430-44EE-BB94-544E379CC35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68.709999999999994</c:v>
                </c:pt>
                <c:pt idx="1">
                  <c:v>69.599999999999994</c:v>
                </c:pt>
                <c:pt idx="2">
                  <c:v>71.28</c:v>
                </c:pt>
                <c:pt idx="3">
                  <c:v>71.349999999999994</c:v>
                </c:pt>
                <c:pt idx="4">
                  <c:v>74.8</c:v>
                </c:pt>
              </c:numCache>
            </c:numRef>
          </c:val>
          <c:extLst>
            <c:ext xmlns:c16="http://schemas.microsoft.com/office/drawing/2014/chart" uri="{C3380CC4-5D6E-409C-BE32-E72D297353CC}">
              <c16:uniqueId val="{00000000-CDE4-4EF5-AD66-A7337907BB4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CDE4-4EF5-AD66-A7337907BB4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83.79</c:v>
                </c:pt>
                <c:pt idx="1">
                  <c:v>94.73</c:v>
                </c:pt>
                <c:pt idx="2">
                  <c:v>81.62</c:v>
                </c:pt>
                <c:pt idx="3">
                  <c:v>67.459999999999994</c:v>
                </c:pt>
                <c:pt idx="4">
                  <c:v>77.400000000000006</c:v>
                </c:pt>
              </c:numCache>
            </c:numRef>
          </c:val>
          <c:extLst>
            <c:ext xmlns:c16="http://schemas.microsoft.com/office/drawing/2014/chart" uri="{C3380CC4-5D6E-409C-BE32-E72D297353CC}">
              <c16:uniqueId val="{00000000-CF6E-447E-AE9E-1096680914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6E-447E-AE9E-1096680914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D4-4358-B854-1E330433F0A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D4-4358-B854-1E330433F0A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D7-4EAD-BB00-68F86267FD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D7-4EAD-BB00-68F86267FD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D6-4D5C-A409-E27AF9F0369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D6-4D5C-A409-E27AF9F0369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17-4916-AB55-47407838C0B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17-4916-AB55-47407838C0B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DA-49CC-93FC-4C137D8E63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A0DA-49CC-93FC-4C137D8E63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77.02</c:v>
                </c:pt>
                <c:pt idx="1">
                  <c:v>81.680000000000007</c:v>
                </c:pt>
                <c:pt idx="2">
                  <c:v>63.42</c:v>
                </c:pt>
                <c:pt idx="3">
                  <c:v>53.16</c:v>
                </c:pt>
                <c:pt idx="4">
                  <c:v>31.67</c:v>
                </c:pt>
              </c:numCache>
            </c:numRef>
          </c:val>
          <c:extLst>
            <c:ext xmlns:c16="http://schemas.microsoft.com/office/drawing/2014/chart" uri="{C3380CC4-5D6E-409C-BE32-E72D297353CC}">
              <c16:uniqueId val="{00000000-5D12-48C5-8470-4B052675357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5D12-48C5-8470-4B052675357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96.93</c:v>
                </c:pt>
                <c:pt idx="1">
                  <c:v>92.12</c:v>
                </c:pt>
                <c:pt idx="2">
                  <c:v>129.34</c:v>
                </c:pt>
                <c:pt idx="3">
                  <c:v>239.48</c:v>
                </c:pt>
                <c:pt idx="4">
                  <c:v>336.13</c:v>
                </c:pt>
              </c:numCache>
            </c:numRef>
          </c:val>
          <c:extLst>
            <c:ext xmlns:c16="http://schemas.microsoft.com/office/drawing/2014/chart" uri="{C3380CC4-5D6E-409C-BE32-E72D297353CC}">
              <c16:uniqueId val="{00000000-5DDE-4A46-90B0-B3BBDA1B22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DDE-4A46-90B0-B3BBDA1B22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旭市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65305</v>
      </c>
      <c r="AM8" s="51"/>
      <c r="AN8" s="51"/>
      <c r="AO8" s="51"/>
      <c r="AP8" s="51"/>
      <c r="AQ8" s="51"/>
      <c r="AR8" s="51"/>
      <c r="AS8" s="51"/>
      <c r="AT8" s="46">
        <f>データ!T6</f>
        <v>130.44999999999999</v>
      </c>
      <c r="AU8" s="46"/>
      <c r="AV8" s="46"/>
      <c r="AW8" s="46"/>
      <c r="AX8" s="46"/>
      <c r="AY8" s="46"/>
      <c r="AZ8" s="46"/>
      <c r="BA8" s="46"/>
      <c r="BB8" s="46">
        <f>データ!U6</f>
        <v>500.61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2.52</v>
      </c>
      <c r="Q10" s="46"/>
      <c r="R10" s="46"/>
      <c r="S10" s="46"/>
      <c r="T10" s="46"/>
      <c r="U10" s="46"/>
      <c r="V10" s="46"/>
      <c r="W10" s="46">
        <f>データ!Q6</f>
        <v>100</v>
      </c>
      <c r="X10" s="46"/>
      <c r="Y10" s="46"/>
      <c r="Z10" s="46"/>
      <c r="AA10" s="46"/>
      <c r="AB10" s="46"/>
      <c r="AC10" s="46"/>
      <c r="AD10" s="51">
        <f>データ!R6</f>
        <v>3190</v>
      </c>
      <c r="AE10" s="51"/>
      <c r="AF10" s="51"/>
      <c r="AG10" s="51"/>
      <c r="AH10" s="51"/>
      <c r="AI10" s="51"/>
      <c r="AJ10" s="51"/>
      <c r="AK10" s="2"/>
      <c r="AL10" s="51">
        <f>データ!V6</f>
        <v>1639</v>
      </c>
      <c r="AM10" s="51"/>
      <c r="AN10" s="51"/>
      <c r="AO10" s="51"/>
      <c r="AP10" s="51"/>
      <c r="AQ10" s="51"/>
      <c r="AR10" s="51"/>
      <c r="AS10" s="51"/>
      <c r="AT10" s="46">
        <f>データ!W6</f>
        <v>0.48</v>
      </c>
      <c r="AU10" s="46"/>
      <c r="AV10" s="46"/>
      <c r="AW10" s="46"/>
      <c r="AX10" s="46"/>
      <c r="AY10" s="46"/>
      <c r="AZ10" s="46"/>
      <c r="BA10" s="46"/>
      <c r="BB10" s="46">
        <f>データ!X6</f>
        <v>3414.58</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119</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118</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120</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kBxFimoaDaVe+SP0RxFgjTnwlQD6QxV5LH2O71NzptZDcSivN+1s990nFBy2v9JAp683UPudBrIABq39VWWJpg==" saltValue="eYOeIVJBri5zeacsKmj8Og=="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122157</v>
      </c>
      <c r="D6" s="33">
        <f t="shared" si="3"/>
        <v>47</v>
      </c>
      <c r="E6" s="33">
        <f t="shared" si="3"/>
        <v>17</v>
      </c>
      <c r="F6" s="33">
        <f t="shared" si="3"/>
        <v>5</v>
      </c>
      <c r="G6" s="33">
        <f t="shared" si="3"/>
        <v>0</v>
      </c>
      <c r="H6" s="33" t="str">
        <f t="shared" si="3"/>
        <v>千葉県　旭市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2.52</v>
      </c>
      <c r="Q6" s="34">
        <f t="shared" si="3"/>
        <v>100</v>
      </c>
      <c r="R6" s="34">
        <f t="shared" si="3"/>
        <v>3190</v>
      </c>
      <c r="S6" s="34">
        <f t="shared" si="3"/>
        <v>65305</v>
      </c>
      <c r="T6" s="34">
        <f t="shared" si="3"/>
        <v>130.44999999999999</v>
      </c>
      <c r="U6" s="34">
        <f t="shared" si="3"/>
        <v>500.61</v>
      </c>
      <c r="V6" s="34">
        <f t="shared" si="3"/>
        <v>1639</v>
      </c>
      <c r="W6" s="34">
        <f t="shared" si="3"/>
        <v>0.48</v>
      </c>
      <c r="X6" s="34">
        <f t="shared" si="3"/>
        <v>3414.58</v>
      </c>
      <c r="Y6" s="35">
        <f>IF(Y7="",NA(),Y7)</f>
        <v>83.79</v>
      </c>
      <c r="Z6" s="35">
        <f t="shared" ref="Z6:AH6" si="4">IF(Z7="",NA(),Z7)</f>
        <v>94.73</v>
      </c>
      <c r="AA6" s="35">
        <f t="shared" si="4"/>
        <v>81.62</v>
      </c>
      <c r="AB6" s="35">
        <f t="shared" si="4"/>
        <v>67.459999999999994</v>
      </c>
      <c r="AC6" s="35">
        <f t="shared" si="4"/>
        <v>77.400000000000006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77.02</v>
      </c>
      <c r="BR6" s="35">
        <f t="shared" ref="BR6:BZ6" si="8">IF(BR7="",NA(),BR7)</f>
        <v>81.680000000000007</v>
      </c>
      <c r="BS6" s="35">
        <f t="shared" si="8"/>
        <v>63.42</v>
      </c>
      <c r="BT6" s="35">
        <f t="shared" si="8"/>
        <v>53.16</v>
      </c>
      <c r="BU6" s="35">
        <f t="shared" si="8"/>
        <v>31.67</v>
      </c>
      <c r="BV6" s="35">
        <f t="shared" si="8"/>
        <v>52.19</v>
      </c>
      <c r="BW6" s="35">
        <f t="shared" si="8"/>
        <v>55.32</v>
      </c>
      <c r="BX6" s="35">
        <f t="shared" si="8"/>
        <v>59.8</v>
      </c>
      <c r="BY6" s="35">
        <f t="shared" si="8"/>
        <v>57.77</v>
      </c>
      <c r="BZ6" s="35">
        <f t="shared" si="8"/>
        <v>57.31</v>
      </c>
      <c r="CA6" s="34" t="str">
        <f>IF(CA7="","",IF(CA7="-","【-】","【"&amp;SUBSTITUTE(TEXT(CA7,"#,##0.00"),"-","△")&amp;"】"))</f>
        <v>【59.59】</v>
      </c>
      <c r="CB6" s="35">
        <f>IF(CB7="",NA(),CB7)</f>
        <v>96.93</v>
      </c>
      <c r="CC6" s="35">
        <f t="shared" ref="CC6:CK6" si="9">IF(CC7="",NA(),CC7)</f>
        <v>92.12</v>
      </c>
      <c r="CD6" s="35">
        <f t="shared" si="9"/>
        <v>129.34</v>
      </c>
      <c r="CE6" s="35">
        <f t="shared" si="9"/>
        <v>239.48</v>
      </c>
      <c r="CF6" s="35">
        <f t="shared" si="9"/>
        <v>336.13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98.63</v>
      </c>
      <c r="CN6" s="35">
        <f t="shared" ref="CN6:CV6" si="10">IF(CN7="",NA(),CN7)</f>
        <v>99.7</v>
      </c>
      <c r="CO6" s="35">
        <f t="shared" si="10"/>
        <v>87.86</v>
      </c>
      <c r="CP6" s="35">
        <f t="shared" si="10"/>
        <v>56.45</v>
      </c>
      <c r="CQ6" s="35">
        <f t="shared" si="10"/>
        <v>56.45</v>
      </c>
      <c r="CR6" s="35">
        <f t="shared" si="10"/>
        <v>52.31</v>
      </c>
      <c r="CS6" s="35">
        <f t="shared" si="10"/>
        <v>60.65</v>
      </c>
      <c r="CT6" s="35">
        <f t="shared" si="10"/>
        <v>51.75</v>
      </c>
      <c r="CU6" s="35">
        <f t="shared" si="10"/>
        <v>50.68</v>
      </c>
      <c r="CV6" s="35">
        <f t="shared" si="10"/>
        <v>50.14</v>
      </c>
      <c r="CW6" s="34" t="str">
        <f>IF(CW7="","",IF(CW7="-","【-】","【"&amp;SUBSTITUTE(TEXT(CW7,"#,##0.00"),"-","△")&amp;"】"))</f>
        <v>【51.30】</v>
      </c>
      <c r="CX6" s="35">
        <f>IF(CX7="",NA(),CX7)</f>
        <v>68.709999999999994</v>
      </c>
      <c r="CY6" s="35">
        <f t="shared" ref="CY6:DG6" si="11">IF(CY7="",NA(),CY7)</f>
        <v>69.599999999999994</v>
      </c>
      <c r="CZ6" s="35">
        <f t="shared" si="11"/>
        <v>71.28</v>
      </c>
      <c r="DA6" s="35">
        <f t="shared" si="11"/>
        <v>71.349999999999994</v>
      </c>
      <c r="DB6" s="35">
        <f t="shared" si="11"/>
        <v>74.8</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1.36</v>
      </c>
      <c r="EG6" s="35">
        <f t="shared" si="14"/>
        <v>1.43</v>
      </c>
      <c r="EH6" s="35">
        <f t="shared" si="14"/>
        <v>2.64</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122157</v>
      </c>
      <c r="D7" s="37">
        <v>47</v>
      </c>
      <c r="E7" s="37">
        <v>17</v>
      </c>
      <c r="F7" s="37">
        <v>5</v>
      </c>
      <c r="G7" s="37">
        <v>0</v>
      </c>
      <c r="H7" s="37" t="s">
        <v>98</v>
      </c>
      <c r="I7" s="37" t="s">
        <v>99</v>
      </c>
      <c r="J7" s="37" t="s">
        <v>100</v>
      </c>
      <c r="K7" s="37" t="s">
        <v>101</v>
      </c>
      <c r="L7" s="37" t="s">
        <v>102</v>
      </c>
      <c r="M7" s="37" t="s">
        <v>103</v>
      </c>
      <c r="N7" s="38" t="s">
        <v>104</v>
      </c>
      <c r="O7" s="38" t="s">
        <v>105</v>
      </c>
      <c r="P7" s="38">
        <v>2.52</v>
      </c>
      <c r="Q7" s="38">
        <v>100</v>
      </c>
      <c r="R7" s="38">
        <v>3190</v>
      </c>
      <c r="S7" s="38">
        <v>65305</v>
      </c>
      <c r="T7" s="38">
        <v>130.44999999999999</v>
      </c>
      <c r="U7" s="38">
        <v>500.61</v>
      </c>
      <c r="V7" s="38">
        <v>1639</v>
      </c>
      <c r="W7" s="38">
        <v>0.48</v>
      </c>
      <c r="X7" s="38">
        <v>3414.58</v>
      </c>
      <c r="Y7" s="38">
        <v>83.79</v>
      </c>
      <c r="Z7" s="38">
        <v>94.73</v>
      </c>
      <c r="AA7" s="38">
        <v>81.62</v>
      </c>
      <c r="AB7" s="38">
        <v>67.459999999999994</v>
      </c>
      <c r="AC7" s="38">
        <v>77.400000000000006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77.02</v>
      </c>
      <c r="BR7" s="38">
        <v>81.680000000000007</v>
      </c>
      <c r="BS7" s="38">
        <v>63.42</v>
      </c>
      <c r="BT7" s="38">
        <v>53.16</v>
      </c>
      <c r="BU7" s="38">
        <v>31.67</v>
      </c>
      <c r="BV7" s="38">
        <v>52.19</v>
      </c>
      <c r="BW7" s="38">
        <v>55.32</v>
      </c>
      <c r="BX7" s="38">
        <v>59.8</v>
      </c>
      <c r="BY7" s="38">
        <v>57.77</v>
      </c>
      <c r="BZ7" s="38">
        <v>57.31</v>
      </c>
      <c r="CA7" s="38">
        <v>59.59</v>
      </c>
      <c r="CB7" s="38">
        <v>96.93</v>
      </c>
      <c r="CC7" s="38">
        <v>92.12</v>
      </c>
      <c r="CD7" s="38">
        <v>129.34</v>
      </c>
      <c r="CE7" s="38">
        <v>239.48</v>
      </c>
      <c r="CF7" s="38">
        <v>336.13</v>
      </c>
      <c r="CG7" s="38">
        <v>296.14</v>
      </c>
      <c r="CH7" s="38">
        <v>283.17</v>
      </c>
      <c r="CI7" s="38">
        <v>263.76</v>
      </c>
      <c r="CJ7" s="38">
        <v>274.35000000000002</v>
      </c>
      <c r="CK7" s="38">
        <v>273.52</v>
      </c>
      <c r="CL7" s="38">
        <v>257.86</v>
      </c>
      <c r="CM7" s="38">
        <v>98.63</v>
      </c>
      <c r="CN7" s="38">
        <v>99.7</v>
      </c>
      <c r="CO7" s="38">
        <v>87.86</v>
      </c>
      <c r="CP7" s="38">
        <v>56.45</v>
      </c>
      <c r="CQ7" s="38">
        <v>56.45</v>
      </c>
      <c r="CR7" s="38">
        <v>52.31</v>
      </c>
      <c r="CS7" s="38">
        <v>60.65</v>
      </c>
      <c r="CT7" s="38">
        <v>51.75</v>
      </c>
      <c r="CU7" s="38">
        <v>50.68</v>
      </c>
      <c r="CV7" s="38">
        <v>50.14</v>
      </c>
      <c r="CW7" s="38">
        <v>51.3</v>
      </c>
      <c r="CX7" s="38">
        <v>68.709999999999994</v>
      </c>
      <c r="CY7" s="38">
        <v>69.599999999999994</v>
      </c>
      <c r="CZ7" s="38">
        <v>71.28</v>
      </c>
      <c r="DA7" s="38">
        <v>71.349999999999994</v>
      </c>
      <c r="DB7" s="38">
        <v>74.8</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1.36</v>
      </c>
      <c r="EG7" s="38">
        <v>1.43</v>
      </c>
      <c r="EH7" s="38">
        <v>2.64</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2021-02-24T02:50:21Z</cp:lastPrinted>
  <dcterms:created xsi:type="dcterms:W3CDTF">2020-12-04T03:02:56Z</dcterms:created>
  <dcterms:modified xsi:type="dcterms:W3CDTF">2021-02-24T02:50:39Z</dcterms:modified>
  <cp:category/>
</cp:coreProperties>
</file>