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6 経営比較分析表\20200109_１月の定例照会\03団体⇒県\010上水道\"/>
    </mc:Choice>
  </mc:AlternateContent>
  <workbookProtection workbookAlgorithmName="SHA-512" workbookHashValue="JijjmACnA2neyGPg1Cy1g7IcTYt5LsaHQL4v8cJ1lSxO8M/swhQWEOgNhe20rgQ+NtadDUsX8vTCbmoIVNITTQ==" workbookSaltValue="5DeOkhOYx1zfIW63bXgiSQ==" workbookSpinCount="100000" lockStructure="1"/>
  <bookViews>
    <workbookView xWindow="930" yWindow="0" windowWidth="15360" windowHeight="7635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J85" i="4"/>
  <c r="I85" i="4"/>
  <c r="H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<sst xmlns="http://schemas.openxmlformats.org/spreadsheetml/2006/main" count="223" uniqueCount="108">
  <si>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</si>
  <si>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</si>
  <si>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</si>
  <si>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</si>
  <si>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</si>
  <si>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</si>
  <si>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</si>
  <si>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</si>
  <si>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</si>
  <si>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</si>
  <si>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</si>
  <si>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</si>
  <si>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</si>
  <si>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</si>
  <si>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</si>
  <si>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</si>
  <si>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</si>
  <si>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</si>
  <si>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</si>
  <si>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</si>
  <si>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</si>
  <si>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</si>
  <si>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</si>
  <si>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</si>
  <si>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</si>
  <si>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</si>
  <si>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</si>
  <si>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</si>
  <si>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</si>
  <si>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</si>
  <si>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</si>
  <si>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</si>
  <si>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</si>
  <si>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</si>
  <si>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</si>
  <si>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</si>
  <si>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</si>
  <si>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</si>
  <si>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</si>
  <si>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</si>
  <si>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</si>
  <si>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</si>
  <si>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</si>
  <si>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</si>
  <si>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</si>
  <si>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</si>
  <si>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</si>
  <si>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</si>
  <si>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</si>
  <si>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</si>
  <si>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</si>
  <si>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</si>
  <si>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</si>
  <si>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</si>
  <si>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</si>
  <si>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</si>
  <si>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</si>
  <si>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</si>
  <si>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</si>
  <si>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</si>
  <si>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</si>
  <si>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</si>
  <si>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</si>
  <si>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</si>
  <si>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</si>
  <si>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</si>
  <si>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</si>
  <si>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</si>
  <si>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</si>
  <si>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</si>
  <si>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</si>
  <si>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</si>
  <si>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</si>
  <si>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</si>
  <si>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</si>
  <si>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</si>
  <si>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</si>
  <si>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</si>
  <si>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</si>
  <si>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</si>
  <si>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</si>
  <si>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</si>
  <si>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</si>
  <si>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</si>
  <si>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</si>
  <si>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</si>
  <si>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</si>
  <si>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</si>
  <si>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</si>
  <si>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</si>
  <si>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</si>
  <si>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</si>
  <si>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</si>
  <si>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九十九里地域水道企業団</t>
  </si>
  <si>
    <t>法適用</t>
  </si>
  <si>
    <t>水道事業</t>
  </si>
  <si>
    <t>用水供給事業</t>
  </si>
  <si>
    <t>B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</si>
  <si>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</si>
  <si>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</si>
  <si>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</si>
  <si>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</si>
  <si>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</si>
  <si>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</si>
  <si>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</si>
  <si>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当企業団において、経常損益は常に黒字を計上しているため、経常収支比率は100％以上を保ち、累積欠損金も発生していません。流動比率も100％以上を維持していることから、短期的な債務に対する支払能力も問題ないことを示しています。
　また、当企業団の給水収益に対する企業債残高の割合は、平均値と比べると低く抑えられており、企業債残高の規模が類似団体と比べ小さいと考えられます。
　料金回収率においては、常に100％を上回り、給水に係る費用を給水収益で賄えている状況が続き、料金水準の適正性が確保されているとともに、有収率においても100％であることから、給水される水量が効率的に収益に結びついています。
　当企業団の給水原価は、遠く利根川から水源を確保している等の地勢的な理由により、平均に比べ高くなっています。また、施設利用率は、給水人口の減少等により水需要が落ち込んでいることから、平均に比べ低くなっています。これらの問題に対して、経費の削減や合理的な施設規模・配置について検討を進め、効率の高い事業運営を行うことで解決に努めます。</t>
    <phoneticPr fontId="4"/>
  </si>
  <si>
    <t xml:space="preserve"> 当企業団において、創設事業で建設した水道施設は稼動から約40年の期間が経過し、施設の老朽化が進んでいるため、有形固定資産減価償却率は年々上昇し、償却対象資産の減価償却が進んでいることを示しています。
　また、約86㎞ある管路についても、法定耐用年数(40年)を超えた管路の割合が上昇していることから、更新時期を迎えています。これら管路については、耐震性を満たしていない箇所もあることから、劣化調査・耐震診断等を実施しながら、計画的な更新に取り組んでいきます。</t>
    <rPh sb="140" eb="142">
      <t>ジョウショウ</t>
    </rPh>
    <phoneticPr fontId="4"/>
  </si>
  <si>
    <t xml:space="preserve"> 今後は地域の人口減少が想定され、水需要も減少が見込まれことから、限られた給水収益による事業運営が求められます。
　このため、当企業団が平成30年に策定した経営戦略に基づき適切な事業運営を行い、更なる経営の効率化を図り、安全で良質な水道用水の安定供給に努めてまいります。</t>
    <rPh sb="1" eb="3">
      <t>コンゴ</t>
    </rPh>
    <rPh sb="4" eb="6">
      <t>チイキ</t>
    </rPh>
    <rPh sb="7" eb="9">
      <t>ジンコウ</t>
    </rPh>
    <rPh sb="9" eb="11">
      <t>ゲンショウ</t>
    </rPh>
    <rPh sb="12" eb="14">
      <t>ソウテイ</t>
    </rPh>
    <rPh sb="17" eb="18">
      <t>ミズ</t>
    </rPh>
    <rPh sb="18" eb="20">
      <t>ジュヨウ</t>
    </rPh>
    <rPh sb="21" eb="23">
      <t>ゲンショウ</t>
    </rPh>
    <rPh sb="24" eb="26">
      <t>ミコ</t>
    </rPh>
    <rPh sb="33" eb="34">
      <t>カギ</t>
    </rPh>
    <rPh sb="37" eb="39">
      <t>キュウスイ</t>
    </rPh>
    <rPh sb="39" eb="41">
      <t>シュウエキ</t>
    </rPh>
    <rPh sb="44" eb="46">
      <t>ジギョウ</t>
    </rPh>
    <rPh sb="46" eb="48">
      <t>ウンエイ</t>
    </rPh>
    <rPh sb="49" eb="50">
      <t>モト</t>
    </rPh>
    <rPh sb="63" eb="64">
      <t>トウ</t>
    </rPh>
    <rPh sb="64" eb="66">
      <t>キギョウ</t>
    </rPh>
    <rPh sb="66" eb="67">
      <t>ダン</t>
    </rPh>
    <rPh sb="68" eb="70">
      <t>ヘイセイ</t>
    </rPh>
    <rPh sb="72" eb="73">
      <t>ネン</t>
    </rPh>
    <rPh sb="74" eb="76">
      <t>サクテイ</t>
    </rPh>
    <rPh sb="78" eb="80">
      <t>ケイエイ</t>
    </rPh>
    <rPh sb="80" eb="82">
      <t>センリャク</t>
    </rPh>
    <rPh sb="83" eb="84">
      <t>モト</t>
    </rPh>
    <rPh sb="86" eb="88">
      <t>テキセツ</t>
    </rPh>
    <rPh sb="89" eb="91">
      <t>ジギョウ</t>
    </rPh>
    <rPh sb="91" eb="93">
      <t>ウンエイ</t>
    </rPh>
    <rPh sb="94" eb="95">
      <t>オコナ</t>
    </rPh>
    <rPh sb="97" eb="98">
      <t>サラ</t>
    </rPh>
    <rPh sb="100" eb="102">
      <t>ケイエイ</t>
    </rPh>
    <rPh sb="103" eb="106">
      <t>コウリツカ</t>
    </rPh>
    <rPh sb="107" eb="108">
      <t>ハカ</t>
    </rPh>
    <rPh sb="110" eb="112">
      <t>アンゼン</t>
    </rPh>
    <rPh sb="113" eb="115">
      <t>リョウシツ</t>
    </rPh>
    <rPh sb="116" eb="118">
      <t>スイドウ</t>
    </rPh>
    <rPh sb="118" eb="120">
      <t>ヨウスイ</t>
    </rPh>
    <rPh sb="121" eb="123">
      <t>アンテイ</t>
    </rPh>
    <rPh sb="123" eb="125">
      <t>キョウキュウ</t>
    </rPh>
    <rPh sb="126" eb="127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</si>
</sst>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0.12</c:v>
                </c:pt>
                <c:pt idx="2">
                  <c:v>0.14000000000000001</c:v>
                </c:pt>
                <c:pt idx="3">
                  <c:v>0.05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2-40A2-8F84-0343AD345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0.26</c:v>
                </c:pt>
                <c:pt idx="2">
                  <c:v>0.24</c:v>
                </c:pt>
                <c:pt idx="3">
                  <c:v>0.27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2-40A2-8F84-0343AD345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53.81</c:v>
                </c:pt>
                <c:pt idx="1">
                  <c:v>53.59</c:v>
                </c:pt>
                <c:pt idx="2">
                  <c:v>53.54</c:v>
                </c:pt>
                <c:pt idx="3">
                  <c:v>53.67</c:v>
                </c:pt>
                <c:pt idx="4">
                  <c:v>53.66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5-4E0A-B8DB-376633840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62.69</c:v>
                </c:pt>
                <c:pt idx="1">
                  <c:v>61.82</c:v>
                </c:pt>
                <c:pt idx="2">
                  <c:v>61.66</c:v>
                </c:pt>
                <c:pt idx="3">
                  <c:v>62.19</c:v>
                </c:pt>
                <c:pt idx="4">
                  <c:v>61.77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D5-4E0A-B8DB-376633840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0-4297-90BC-A17D15D32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100.03</c:v>
                </c:pt>
                <c:pt idx="2">
                  <c:v>100.05</c:v>
                </c:pt>
                <c:pt idx="3">
                  <c:v>100.05</c:v>
                </c:pt>
                <c:pt idx="4">
                  <c:v>100.08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B0-4297-90BC-A17D15D32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112.42</c:v>
                </c:pt>
                <c:pt idx="1">
                  <c:v>115.64</c:v>
                </c:pt>
                <c:pt idx="2">
                  <c:v>120</c:v>
                </c:pt>
                <c:pt idx="3">
                  <c:v>120.68</c:v>
                </c:pt>
                <c:pt idx="4">
                  <c:v>111.82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E-4EE2-9787-5675A01DA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113.47</c:v>
                </c:pt>
                <c:pt idx="1">
                  <c:v>113.33</c:v>
                </c:pt>
                <c:pt idx="2">
                  <c:v>114.05</c:v>
                </c:pt>
                <c:pt idx="3">
                  <c:v>114.26</c:v>
                </c:pt>
                <c:pt idx="4">
                  <c:v>112.98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6E-4EE2-9787-5675A01DA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57.93</c:v>
                </c:pt>
                <c:pt idx="1">
                  <c:v>58.89</c:v>
                </c:pt>
                <c:pt idx="2">
                  <c:v>61.04</c:v>
                </c:pt>
                <c:pt idx="3">
                  <c:v>63.09</c:v>
                </c:pt>
                <c:pt idx="4">
                  <c:v>64.599999999999994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5-4DFD-8CAD-87CFFFBFF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51.44</c:v>
                </c:pt>
                <c:pt idx="1">
                  <c:v>52.4</c:v>
                </c:pt>
                <c:pt idx="2">
                  <c:v>53.56</c:v>
                </c:pt>
                <c:pt idx="3">
                  <c:v>54.73</c:v>
                </c:pt>
                <c:pt idx="4">
                  <c:v>55.77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5-4DFD-8CAD-87CFFFBFF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8.51</c:v>
                </c:pt>
                <c:pt idx="1">
                  <c:v>41.67</c:v>
                </c:pt>
                <c:pt idx="2">
                  <c:v>41.61</c:v>
                </c:pt>
                <c:pt idx="3">
                  <c:v>61.9</c:v>
                </c:pt>
                <c:pt idx="4">
                  <c:v>63.24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3-4604-B44C-7DE421B9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16.77</c:v>
                </c:pt>
                <c:pt idx="1">
                  <c:v>18.05</c:v>
                </c:pt>
                <c:pt idx="2">
                  <c:v>19.440000000000001</c:v>
                </c:pt>
                <c:pt idx="3">
                  <c:v>22.46</c:v>
                </c:pt>
                <c:pt idx="4">
                  <c:v>25.84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23-4604-B44C-7DE421B9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8-45FA-8792-E07A7CA0C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16.89</c:v>
                </c:pt>
                <c:pt idx="1">
                  <c:v>17.39</c:v>
                </c:pt>
                <c:pt idx="2">
                  <c:v>12.65</c:v>
                </c:pt>
                <c:pt idx="3">
                  <c:v>10.58</c:v>
                </c:pt>
                <c:pt idx="4">
                  <c:v>10.49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D8-45FA-8792-E07A7CA0C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221.1</c:v>
                </c:pt>
                <c:pt idx="1">
                  <c:v>223.41</c:v>
                </c:pt>
                <c:pt idx="2">
                  <c:v>309.08999999999997</c:v>
                </c:pt>
                <c:pt idx="3">
                  <c:v>542.48</c:v>
                </c:pt>
                <c:pt idx="4">
                  <c:v>549.12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5-46EB-AE6F-726F9F447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200.22</c:v>
                </c:pt>
                <c:pt idx="1">
                  <c:v>212.95</c:v>
                </c:pt>
                <c:pt idx="2">
                  <c:v>224.41</c:v>
                </c:pt>
                <c:pt idx="3">
                  <c:v>243.44</c:v>
                </c:pt>
                <c:pt idx="4">
                  <c:v>258.49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85-46EB-AE6F-726F9F447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151.86000000000001</c:v>
                </c:pt>
                <c:pt idx="1">
                  <c:v>129.97999999999999</c:v>
                </c:pt>
                <c:pt idx="2">
                  <c:v>115.26</c:v>
                </c:pt>
                <c:pt idx="3">
                  <c:v>98.17</c:v>
                </c:pt>
                <c:pt idx="4">
                  <c:v>95.25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2-4F08-AF37-13B7C78C9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351.06</c:v>
                </c:pt>
                <c:pt idx="1">
                  <c:v>333.48</c:v>
                </c:pt>
                <c:pt idx="2">
                  <c:v>320.31</c:v>
                </c:pt>
                <c:pt idx="3">
                  <c:v>303.26</c:v>
                </c:pt>
                <c:pt idx="4">
                  <c:v>290.31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2-4F08-AF37-13B7C78C9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113.64</c:v>
                </c:pt>
                <c:pt idx="1">
                  <c:v>117.31</c:v>
                </c:pt>
                <c:pt idx="2">
                  <c:v>122.46</c:v>
                </c:pt>
                <c:pt idx="3">
                  <c:v>123.28</c:v>
                </c:pt>
                <c:pt idx="4">
                  <c:v>113.61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4-482F-8FA6-C4DF495EA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112.92</c:v>
                </c:pt>
                <c:pt idx="1">
                  <c:v>112.81</c:v>
                </c:pt>
                <c:pt idx="2">
                  <c:v>113.88</c:v>
                </c:pt>
                <c:pt idx="3">
                  <c:v>114.14</c:v>
                </c:pt>
                <c:pt idx="4">
                  <c:v>112.83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54-482F-8FA6-C4DF495EA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143.84</c:v>
                </c:pt>
                <c:pt idx="1">
                  <c:v>139.49</c:v>
                </c:pt>
                <c:pt idx="2">
                  <c:v>129.93</c:v>
                </c:pt>
                <c:pt idx="3">
                  <c:v>128.80000000000001</c:v>
                </c:pt>
                <c:pt idx="4">
                  <c:v>129.76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D-4E81-BBD9-6ACD04159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75.3</c:v>
                </c:pt>
                <c:pt idx="1">
                  <c:v>75.3</c:v>
                </c:pt>
                <c:pt idx="2">
                  <c:v>74.02</c:v>
                </c:pt>
                <c:pt idx="3">
                  <c:v>73.03</c:v>
                </c:pt>
                <c:pt idx="4">
                  <c:v>73.86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D-4E81-BBD9-6ACD04159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千葉県　九十九里地域水道企業団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用水供給事業</v>
      </c>
      <c r="Q8" s="82"/>
      <c r="R8" s="82"/>
      <c r="S8" s="82"/>
      <c r="T8" s="82"/>
      <c r="U8" s="82"/>
      <c r="V8" s="82"/>
      <c r="W8" s="82" t="str">
        <f>データ!$L$6</f>
        <v>B</v>
      </c>
      <c r="X8" s="82"/>
      <c r="Y8" s="82"/>
      <c r="Z8" s="82"/>
      <c r="AA8" s="82"/>
      <c r="AB8" s="82"/>
      <c r="AC8" s="82"/>
      <c r="AD8" s="82" t="str">
        <f>データ!$M$6</f>
        <v>その他</v>
      </c>
      <c r="AE8" s="82"/>
      <c r="AF8" s="82"/>
      <c r="AG8" s="82"/>
      <c r="AH8" s="82"/>
      <c r="AI8" s="82"/>
      <c r="AJ8" s="82"/>
      <c r="AK8" s="4"/>
      <c r="AL8" s="70" t="str">
        <f>データ!$R$6</f>
        <v>-</v>
      </c>
      <c r="AM8" s="70"/>
      <c r="AN8" s="70"/>
      <c r="AO8" s="70"/>
      <c r="AP8" s="70"/>
      <c r="AQ8" s="70"/>
      <c r="AR8" s="70"/>
      <c r="AS8" s="70"/>
      <c r="AT8" s="66" t="str">
        <f>データ!$S$6</f>
        <v>-</v>
      </c>
      <c r="AU8" s="67"/>
      <c r="AV8" s="67"/>
      <c r="AW8" s="67"/>
      <c r="AX8" s="67"/>
      <c r="AY8" s="67"/>
      <c r="AZ8" s="67"/>
      <c r="BA8" s="67"/>
      <c r="BB8" s="69" t="str">
        <f>データ!$T$6</f>
        <v>-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89.97</v>
      </c>
      <c r="J10" s="67"/>
      <c r="K10" s="67"/>
      <c r="L10" s="67"/>
      <c r="M10" s="67"/>
      <c r="N10" s="67"/>
      <c r="O10" s="68"/>
      <c r="P10" s="69">
        <f>データ!$P$6</f>
        <v>92.42</v>
      </c>
      <c r="Q10" s="69"/>
      <c r="R10" s="69"/>
      <c r="S10" s="69"/>
      <c r="T10" s="69"/>
      <c r="U10" s="69"/>
      <c r="V10" s="69"/>
      <c r="W10" s="70">
        <f>データ!$Q$6</f>
        <v>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339289</v>
      </c>
      <c r="AM10" s="70"/>
      <c r="AN10" s="70"/>
      <c r="AO10" s="70"/>
      <c r="AP10" s="70"/>
      <c r="AQ10" s="70"/>
      <c r="AR10" s="70"/>
      <c r="AS10" s="70"/>
      <c r="AT10" s="66">
        <f>データ!$V$6</f>
        <v>750.4</v>
      </c>
      <c r="AU10" s="67"/>
      <c r="AV10" s="67"/>
      <c r="AW10" s="67"/>
      <c r="AX10" s="67"/>
      <c r="AY10" s="67"/>
      <c r="AZ10" s="67"/>
      <c r="BA10" s="67"/>
      <c r="BB10" s="69">
        <f>データ!$W$6</f>
        <v>452.14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105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【112.98】</v>
      </c>
      <c r="F85" s="27" t="str">
        <f>データ!AS6</f>
        <v>【10.49】</v>
      </c>
      <c r="G85" s="27" t="str">
        <f>データ!BD6</f>
        <v>【258.49】</v>
      </c>
      <c r="H85" s="27" t="str">
        <f>データ!BO6</f>
        <v>【290.31】</v>
      </c>
      <c r="I85" s="27" t="str">
        <f>データ!BZ6</f>
        <v>【112.83】</v>
      </c>
      <c r="J85" s="27" t="str">
        <f>データ!CK6</f>
        <v>【73.86】</v>
      </c>
      <c r="K85" s="27" t="str">
        <f>データ!CV6</f>
        <v>【61.77】</v>
      </c>
      <c r="L85" s="27" t="str">
        <f>データ!DG6</f>
        <v>【100.08】</v>
      </c>
      <c r="M85" s="27" t="str">
        <f>データ!DR6</f>
        <v>【55.77】</v>
      </c>
      <c r="N85" s="27" t="str">
        <f>データ!EC6</f>
        <v>【25.84】</v>
      </c>
      <c r="O85" s="27" t="str">
        <f>データ!EN6</f>
        <v>【0.24】</v>
      </c>
    </row>
  </sheetData>
  <sheetProtection algorithmName="SHA-512" hashValue="JIHwwhu9VnluO1AJfA1Y4IdV6B5SFe/XmfIe3RVni2YVaEjTJyZ1c16Jxa9E9M8x4aVxOf9Kl9hglOeOwv0YPw==" saltValue="OLb5JnjLb2Nkz7Kd/j+vf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128716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千葉県　九十九里地域水道企業団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その他</v>
      </c>
      <c r="N6" s="35" t="str">
        <f t="shared" si="3"/>
        <v>-</v>
      </c>
      <c r="O6" s="35">
        <f t="shared" si="3"/>
        <v>89.97</v>
      </c>
      <c r="P6" s="35">
        <f t="shared" si="3"/>
        <v>92.42</v>
      </c>
      <c r="Q6" s="35">
        <f t="shared" si="3"/>
        <v>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339289</v>
      </c>
      <c r="V6" s="35">
        <f t="shared" si="3"/>
        <v>750.4</v>
      </c>
      <c r="W6" s="35">
        <f t="shared" si="3"/>
        <v>452.14</v>
      </c>
      <c r="X6" s="36">
        <f>IF(X7="",NA(),X7)</f>
        <v>112.42</v>
      </c>
      <c r="Y6" s="36">
        <f t="shared" ref="Y6:AG6" si="4">IF(Y7="",NA(),Y7)</f>
        <v>115.64</v>
      </c>
      <c r="Z6" s="36">
        <f t="shared" si="4"/>
        <v>120</v>
      </c>
      <c r="AA6" s="36">
        <f t="shared" si="4"/>
        <v>120.68</v>
      </c>
      <c r="AB6" s="36">
        <f t="shared" si="4"/>
        <v>111.82</v>
      </c>
      <c r="AC6" s="36">
        <f t="shared" si="4"/>
        <v>113.47</v>
      </c>
      <c r="AD6" s="36">
        <f t="shared" si="4"/>
        <v>113.33</v>
      </c>
      <c r="AE6" s="36">
        <f t="shared" si="4"/>
        <v>114.05</v>
      </c>
      <c r="AF6" s="36">
        <f t="shared" si="4"/>
        <v>114.26</v>
      </c>
      <c r="AG6" s="36">
        <f t="shared" si="4"/>
        <v>112.98</v>
      </c>
      <c r="AH6" s="35" t="str">
        <f>IF(AH7="","",IF(AH7="-","【-】","【"&amp;SUBSTITUTE(TEXT(AH7,"#,##0.00"),"-","△")&amp;"】"))</f>
        <v>【112.98】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16.89</v>
      </c>
      <c r="AO6" s="36">
        <f t="shared" si="5"/>
        <v>17.39</v>
      </c>
      <c r="AP6" s="36">
        <f t="shared" si="5"/>
        <v>12.65</v>
      </c>
      <c r="AQ6" s="36">
        <f t="shared" si="5"/>
        <v>10.58</v>
      </c>
      <c r="AR6" s="36">
        <f t="shared" si="5"/>
        <v>10.49</v>
      </c>
      <c r="AS6" s="35" t="str">
        <f>IF(AS7="","",IF(AS7="-","【-】","【"&amp;SUBSTITUTE(TEXT(AS7,"#,##0.00"),"-","△")&amp;"】"))</f>
        <v>【10.49】</v>
      </c>
      <c r="AT6" s="36">
        <f>IF(AT7="",NA(),AT7)</f>
        <v>221.1</v>
      </c>
      <c r="AU6" s="36">
        <f t="shared" ref="AU6:BC6" si="6">IF(AU7="",NA(),AU7)</f>
        <v>223.41</v>
      </c>
      <c r="AV6" s="36">
        <f t="shared" si="6"/>
        <v>309.08999999999997</v>
      </c>
      <c r="AW6" s="36">
        <f t="shared" si="6"/>
        <v>542.48</v>
      </c>
      <c r="AX6" s="36">
        <f t="shared" si="6"/>
        <v>549.12</v>
      </c>
      <c r="AY6" s="36">
        <f t="shared" si="6"/>
        <v>200.22</v>
      </c>
      <c r="AZ6" s="36">
        <f t="shared" si="6"/>
        <v>212.95</v>
      </c>
      <c r="BA6" s="36">
        <f t="shared" si="6"/>
        <v>224.41</v>
      </c>
      <c r="BB6" s="36">
        <f t="shared" si="6"/>
        <v>243.44</v>
      </c>
      <c r="BC6" s="36">
        <f t="shared" si="6"/>
        <v>258.49</v>
      </c>
      <c r="BD6" s="35" t="str">
        <f>IF(BD7="","",IF(BD7="-","【-】","【"&amp;SUBSTITUTE(TEXT(BD7,"#,##0.00"),"-","△")&amp;"】"))</f>
        <v>【258.49】</v>
      </c>
      <c r="BE6" s="36">
        <f>IF(BE7="",NA(),BE7)</f>
        <v>151.86000000000001</v>
      </c>
      <c r="BF6" s="36">
        <f t="shared" ref="BF6:BN6" si="7">IF(BF7="",NA(),BF7)</f>
        <v>129.97999999999999</v>
      </c>
      <c r="BG6" s="36">
        <f t="shared" si="7"/>
        <v>115.26</v>
      </c>
      <c r="BH6" s="36">
        <f t="shared" si="7"/>
        <v>98.17</v>
      </c>
      <c r="BI6" s="36">
        <f t="shared" si="7"/>
        <v>95.25</v>
      </c>
      <c r="BJ6" s="36">
        <f t="shared" si="7"/>
        <v>351.06</v>
      </c>
      <c r="BK6" s="36">
        <f t="shared" si="7"/>
        <v>333.48</v>
      </c>
      <c r="BL6" s="36">
        <f t="shared" si="7"/>
        <v>320.31</v>
      </c>
      <c r="BM6" s="36">
        <f t="shared" si="7"/>
        <v>303.26</v>
      </c>
      <c r="BN6" s="36">
        <f t="shared" si="7"/>
        <v>290.31</v>
      </c>
      <c r="BO6" s="35" t="str">
        <f>IF(BO7="","",IF(BO7="-","【-】","【"&amp;SUBSTITUTE(TEXT(BO7,"#,##0.00"),"-","△")&amp;"】"))</f>
        <v>【290.31】</v>
      </c>
      <c r="BP6" s="36">
        <f>IF(BP7="",NA(),BP7)</f>
        <v>113.64</v>
      </c>
      <c r="BQ6" s="36">
        <f t="shared" ref="BQ6:BY6" si="8">IF(BQ7="",NA(),BQ7)</f>
        <v>117.31</v>
      </c>
      <c r="BR6" s="36">
        <f t="shared" si="8"/>
        <v>122.46</v>
      </c>
      <c r="BS6" s="36">
        <f t="shared" si="8"/>
        <v>123.28</v>
      </c>
      <c r="BT6" s="36">
        <f t="shared" si="8"/>
        <v>113.61</v>
      </c>
      <c r="BU6" s="36">
        <f t="shared" si="8"/>
        <v>112.92</v>
      </c>
      <c r="BV6" s="36">
        <f t="shared" si="8"/>
        <v>112.81</v>
      </c>
      <c r="BW6" s="36">
        <f t="shared" si="8"/>
        <v>113.88</v>
      </c>
      <c r="BX6" s="36">
        <f t="shared" si="8"/>
        <v>114.14</v>
      </c>
      <c r="BY6" s="36">
        <f t="shared" si="8"/>
        <v>112.83</v>
      </c>
      <c r="BZ6" s="35" t="str">
        <f>IF(BZ7="","",IF(BZ7="-","【-】","【"&amp;SUBSTITUTE(TEXT(BZ7,"#,##0.00"),"-","△")&amp;"】"))</f>
        <v>【112.83】</v>
      </c>
      <c r="CA6" s="36">
        <f>IF(CA7="",NA(),CA7)</f>
        <v>143.84</v>
      </c>
      <c r="CB6" s="36">
        <f t="shared" ref="CB6:CJ6" si="9">IF(CB7="",NA(),CB7)</f>
        <v>139.49</v>
      </c>
      <c r="CC6" s="36">
        <f t="shared" si="9"/>
        <v>129.93</v>
      </c>
      <c r="CD6" s="36">
        <f t="shared" si="9"/>
        <v>128.80000000000001</v>
      </c>
      <c r="CE6" s="36">
        <f t="shared" si="9"/>
        <v>129.76</v>
      </c>
      <c r="CF6" s="36">
        <f t="shared" si="9"/>
        <v>75.3</v>
      </c>
      <c r="CG6" s="36">
        <f t="shared" si="9"/>
        <v>75.3</v>
      </c>
      <c r="CH6" s="36">
        <f t="shared" si="9"/>
        <v>74.02</v>
      </c>
      <c r="CI6" s="36">
        <f t="shared" si="9"/>
        <v>73.03</v>
      </c>
      <c r="CJ6" s="36">
        <f t="shared" si="9"/>
        <v>73.86</v>
      </c>
      <c r="CK6" s="35" t="str">
        <f>IF(CK7="","",IF(CK7="-","【-】","【"&amp;SUBSTITUTE(TEXT(CK7,"#,##0.00"),"-","△")&amp;"】"))</f>
        <v>【73.86】</v>
      </c>
      <c r="CL6" s="36">
        <f>IF(CL7="",NA(),CL7)</f>
        <v>53.81</v>
      </c>
      <c r="CM6" s="36">
        <f t="shared" ref="CM6:CU6" si="10">IF(CM7="",NA(),CM7)</f>
        <v>53.59</v>
      </c>
      <c r="CN6" s="36">
        <f t="shared" si="10"/>
        <v>53.54</v>
      </c>
      <c r="CO6" s="36">
        <f t="shared" si="10"/>
        <v>53.67</v>
      </c>
      <c r="CP6" s="36">
        <f t="shared" si="10"/>
        <v>53.66</v>
      </c>
      <c r="CQ6" s="36">
        <f t="shared" si="10"/>
        <v>62.69</v>
      </c>
      <c r="CR6" s="36">
        <f t="shared" si="10"/>
        <v>61.82</v>
      </c>
      <c r="CS6" s="36">
        <f t="shared" si="10"/>
        <v>61.66</v>
      </c>
      <c r="CT6" s="36">
        <f t="shared" si="10"/>
        <v>62.19</v>
      </c>
      <c r="CU6" s="36">
        <f t="shared" si="10"/>
        <v>61.77</v>
      </c>
      <c r="CV6" s="35" t="str">
        <f>IF(CV7="","",IF(CV7="-","【-】","【"&amp;SUBSTITUTE(TEXT(CV7,"#,##0.00"),"-","△")&amp;"】"))</f>
        <v>【61.77】</v>
      </c>
      <c r="CW6" s="36">
        <f>IF(CW7="",NA(),CW7)</f>
        <v>100</v>
      </c>
      <c r="CX6" s="36">
        <f t="shared" ref="CX6:DF6" si="11">IF(CX7="",NA(),CX7)</f>
        <v>100</v>
      </c>
      <c r="CY6" s="36">
        <f t="shared" si="11"/>
        <v>100</v>
      </c>
      <c r="CZ6" s="36">
        <f t="shared" si="11"/>
        <v>100</v>
      </c>
      <c r="DA6" s="36">
        <f t="shared" si="11"/>
        <v>100</v>
      </c>
      <c r="DB6" s="36">
        <f t="shared" si="11"/>
        <v>100.12</v>
      </c>
      <c r="DC6" s="36">
        <f t="shared" si="11"/>
        <v>100.03</v>
      </c>
      <c r="DD6" s="36">
        <f t="shared" si="11"/>
        <v>100.05</v>
      </c>
      <c r="DE6" s="36">
        <f t="shared" si="11"/>
        <v>100.05</v>
      </c>
      <c r="DF6" s="36">
        <f t="shared" si="11"/>
        <v>100.08</v>
      </c>
      <c r="DG6" s="35" t="str">
        <f>IF(DG7="","",IF(DG7="-","【-】","【"&amp;SUBSTITUTE(TEXT(DG7,"#,##0.00"),"-","△")&amp;"】"))</f>
        <v>【100.08】</v>
      </c>
      <c r="DH6" s="36">
        <f>IF(DH7="",NA(),DH7)</f>
        <v>57.93</v>
      </c>
      <c r="DI6" s="36">
        <f t="shared" ref="DI6:DQ6" si="12">IF(DI7="",NA(),DI7)</f>
        <v>58.89</v>
      </c>
      <c r="DJ6" s="36">
        <f t="shared" si="12"/>
        <v>61.04</v>
      </c>
      <c r="DK6" s="36">
        <f t="shared" si="12"/>
        <v>63.09</v>
      </c>
      <c r="DL6" s="36">
        <f t="shared" si="12"/>
        <v>64.599999999999994</v>
      </c>
      <c r="DM6" s="36">
        <f t="shared" si="12"/>
        <v>51.44</v>
      </c>
      <c r="DN6" s="36">
        <f t="shared" si="12"/>
        <v>52.4</v>
      </c>
      <c r="DO6" s="36">
        <f t="shared" si="12"/>
        <v>53.56</v>
      </c>
      <c r="DP6" s="36">
        <f t="shared" si="12"/>
        <v>54.73</v>
      </c>
      <c r="DQ6" s="36">
        <f t="shared" si="12"/>
        <v>55.77</v>
      </c>
      <c r="DR6" s="35" t="str">
        <f>IF(DR7="","",IF(DR7="-","【-】","【"&amp;SUBSTITUTE(TEXT(DR7,"#,##0.00"),"-","△")&amp;"】"))</f>
        <v>【55.77】</v>
      </c>
      <c r="DS6" s="36">
        <f>IF(DS7="",NA(),DS7)</f>
        <v>8.51</v>
      </c>
      <c r="DT6" s="36">
        <f t="shared" ref="DT6:EB6" si="13">IF(DT7="",NA(),DT7)</f>
        <v>41.67</v>
      </c>
      <c r="DU6" s="36">
        <f t="shared" si="13"/>
        <v>41.61</v>
      </c>
      <c r="DV6" s="36">
        <f t="shared" si="13"/>
        <v>61.9</v>
      </c>
      <c r="DW6" s="36">
        <f t="shared" si="13"/>
        <v>63.24</v>
      </c>
      <c r="DX6" s="36">
        <f t="shared" si="13"/>
        <v>16.77</v>
      </c>
      <c r="DY6" s="36">
        <f t="shared" si="13"/>
        <v>18.05</v>
      </c>
      <c r="DZ6" s="36">
        <f t="shared" si="13"/>
        <v>19.440000000000001</v>
      </c>
      <c r="EA6" s="36">
        <f t="shared" si="13"/>
        <v>22.46</v>
      </c>
      <c r="EB6" s="36">
        <f t="shared" si="13"/>
        <v>25.84</v>
      </c>
      <c r="EC6" s="35" t="str">
        <f>IF(EC7="","",IF(EC7="-","【-】","【"&amp;SUBSTITUTE(TEXT(EC7,"#,##0.00"),"-","△")&amp;"】"))</f>
        <v>【25.84】</v>
      </c>
      <c r="ED6" s="35">
        <f>IF(ED7="",NA(),ED7)</f>
        <v>0</v>
      </c>
      <c r="EE6" s="36">
        <f t="shared" ref="EE6:EM6" si="14">IF(EE7="",NA(),EE7)</f>
        <v>0.12</v>
      </c>
      <c r="EF6" s="36">
        <f t="shared" si="14"/>
        <v>0.14000000000000001</v>
      </c>
      <c r="EG6" s="36">
        <f t="shared" si="14"/>
        <v>0.05</v>
      </c>
      <c r="EH6" s="36">
        <f t="shared" si="14"/>
        <v>0.13</v>
      </c>
      <c r="EI6" s="36">
        <f t="shared" si="14"/>
        <v>0.13</v>
      </c>
      <c r="EJ6" s="36">
        <f t="shared" si="14"/>
        <v>0.26</v>
      </c>
      <c r="EK6" s="36">
        <f t="shared" si="14"/>
        <v>0.24</v>
      </c>
      <c r="EL6" s="36">
        <f t="shared" si="14"/>
        <v>0.27</v>
      </c>
      <c r="EM6" s="36">
        <f t="shared" si="14"/>
        <v>0.24</v>
      </c>
      <c r="EN6" s="35" t="str">
        <f>IF(EN7="","",IF(EN7="-","【-】","【"&amp;SUBSTITUTE(TEXT(EN7,"#,##0.00"),"-","△")&amp;"】"))</f>
        <v>【0.24】</v>
      </c>
    </row>
    <row r="7" spans="1:144" s="37" customFormat="1" x14ac:dyDescent="0.15">
      <c r="A7" s="29"/>
      <c r="B7" s="38">
        <v>2018</v>
      </c>
      <c r="C7" s="38">
        <v>128716</v>
      </c>
      <c r="D7" s="38">
        <v>46</v>
      </c>
      <c r="E7" s="38">
        <v>1</v>
      </c>
      <c r="F7" s="38">
        <v>0</v>
      </c>
      <c r="G7" s="38">
        <v>2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89.97</v>
      </c>
      <c r="P7" s="39">
        <v>92.42</v>
      </c>
      <c r="Q7" s="39">
        <v>0</v>
      </c>
      <c r="R7" s="39" t="s">
        <v>99</v>
      </c>
      <c r="S7" s="39" t="s">
        <v>99</v>
      </c>
      <c r="T7" s="39" t="s">
        <v>99</v>
      </c>
      <c r="U7" s="39">
        <v>339289</v>
      </c>
      <c r="V7" s="39">
        <v>750.4</v>
      </c>
      <c r="W7" s="39">
        <v>452.14</v>
      </c>
      <c r="X7" s="39">
        <v>112.42</v>
      </c>
      <c r="Y7" s="39">
        <v>115.64</v>
      </c>
      <c r="Z7" s="39">
        <v>120</v>
      </c>
      <c r="AA7" s="39">
        <v>120.68</v>
      </c>
      <c r="AB7" s="39">
        <v>111.82</v>
      </c>
      <c r="AC7" s="39">
        <v>113.47</v>
      </c>
      <c r="AD7" s="39">
        <v>113.33</v>
      </c>
      <c r="AE7" s="39">
        <v>114.05</v>
      </c>
      <c r="AF7" s="39">
        <v>114.26</v>
      </c>
      <c r="AG7" s="39">
        <v>112.98</v>
      </c>
      <c r="AH7" s="39">
        <v>112.98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16.89</v>
      </c>
      <c r="AO7" s="39">
        <v>17.39</v>
      </c>
      <c r="AP7" s="39">
        <v>12.65</v>
      </c>
      <c r="AQ7" s="39">
        <v>10.58</v>
      </c>
      <c r="AR7" s="39">
        <v>10.49</v>
      </c>
      <c r="AS7" s="39">
        <v>10.49</v>
      </c>
      <c r="AT7" s="39">
        <v>221.1</v>
      </c>
      <c r="AU7" s="39">
        <v>223.41</v>
      </c>
      <c r="AV7" s="39">
        <v>309.08999999999997</v>
      </c>
      <c r="AW7" s="39">
        <v>542.48</v>
      </c>
      <c r="AX7" s="39">
        <v>549.12</v>
      </c>
      <c r="AY7" s="39">
        <v>200.22</v>
      </c>
      <c r="AZ7" s="39">
        <v>212.95</v>
      </c>
      <c r="BA7" s="39">
        <v>224.41</v>
      </c>
      <c r="BB7" s="39">
        <v>243.44</v>
      </c>
      <c r="BC7" s="39">
        <v>258.49</v>
      </c>
      <c r="BD7" s="39">
        <v>258.49</v>
      </c>
      <c r="BE7" s="39">
        <v>151.86000000000001</v>
      </c>
      <c r="BF7" s="39">
        <v>129.97999999999999</v>
      </c>
      <c r="BG7" s="39">
        <v>115.26</v>
      </c>
      <c r="BH7" s="39">
        <v>98.17</v>
      </c>
      <c r="BI7" s="39">
        <v>95.25</v>
      </c>
      <c r="BJ7" s="39">
        <v>351.06</v>
      </c>
      <c r="BK7" s="39">
        <v>333.48</v>
      </c>
      <c r="BL7" s="39">
        <v>320.31</v>
      </c>
      <c r="BM7" s="39">
        <v>303.26</v>
      </c>
      <c r="BN7" s="39">
        <v>290.31</v>
      </c>
      <c r="BO7" s="39">
        <v>290.31</v>
      </c>
      <c r="BP7" s="39">
        <v>113.64</v>
      </c>
      <c r="BQ7" s="39">
        <v>117.31</v>
      </c>
      <c r="BR7" s="39">
        <v>122.46</v>
      </c>
      <c r="BS7" s="39">
        <v>123.28</v>
      </c>
      <c r="BT7" s="39">
        <v>113.61</v>
      </c>
      <c r="BU7" s="39">
        <v>112.92</v>
      </c>
      <c r="BV7" s="39">
        <v>112.81</v>
      </c>
      <c r="BW7" s="39">
        <v>113.88</v>
      </c>
      <c r="BX7" s="39">
        <v>114.14</v>
      </c>
      <c r="BY7" s="39">
        <v>112.83</v>
      </c>
      <c r="BZ7" s="39">
        <v>112.83</v>
      </c>
      <c r="CA7" s="39">
        <v>143.84</v>
      </c>
      <c r="CB7" s="39">
        <v>139.49</v>
      </c>
      <c r="CC7" s="39">
        <v>129.93</v>
      </c>
      <c r="CD7" s="39">
        <v>128.80000000000001</v>
      </c>
      <c r="CE7" s="39">
        <v>129.76</v>
      </c>
      <c r="CF7" s="39">
        <v>75.3</v>
      </c>
      <c r="CG7" s="39">
        <v>75.3</v>
      </c>
      <c r="CH7" s="39">
        <v>74.02</v>
      </c>
      <c r="CI7" s="39">
        <v>73.03</v>
      </c>
      <c r="CJ7" s="39">
        <v>73.86</v>
      </c>
      <c r="CK7" s="39">
        <v>73.86</v>
      </c>
      <c r="CL7" s="39">
        <v>53.81</v>
      </c>
      <c r="CM7" s="39">
        <v>53.59</v>
      </c>
      <c r="CN7" s="39">
        <v>53.54</v>
      </c>
      <c r="CO7" s="39">
        <v>53.67</v>
      </c>
      <c r="CP7" s="39">
        <v>53.66</v>
      </c>
      <c r="CQ7" s="39">
        <v>62.69</v>
      </c>
      <c r="CR7" s="39">
        <v>61.82</v>
      </c>
      <c r="CS7" s="39">
        <v>61.66</v>
      </c>
      <c r="CT7" s="39">
        <v>62.19</v>
      </c>
      <c r="CU7" s="39">
        <v>61.77</v>
      </c>
      <c r="CV7" s="39">
        <v>61.77</v>
      </c>
      <c r="CW7" s="39">
        <v>100</v>
      </c>
      <c r="CX7" s="39">
        <v>100</v>
      </c>
      <c r="CY7" s="39">
        <v>100</v>
      </c>
      <c r="CZ7" s="39">
        <v>100</v>
      </c>
      <c r="DA7" s="39">
        <v>100</v>
      </c>
      <c r="DB7" s="39">
        <v>100.12</v>
      </c>
      <c r="DC7" s="39">
        <v>100.03</v>
      </c>
      <c r="DD7" s="39">
        <v>100.05</v>
      </c>
      <c r="DE7" s="39">
        <v>100.05</v>
      </c>
      <c r="DF7" s="39">
        <v>100.08</v>
      </c>
      <c r="DG7" s="39">
        <v>100.08</v>
      </c>
      <c r="DH7" s="39">
        <v>57.93</v>
      </c>
      <c r="DI7" s="39">
        <v>58.89</v>
      </c>
      <c r="DJ7" s="39">
        <v>61.04</v>
      </c>
      <c r="DK7" s="39">
        <v>63.09</v>
      </c>
      <c r="DL7" s="39">
        <v>64.599999999999994</v>
      </c>
      <c r="DM7" s="39">
        <v>51.44</v>
      </c>
      <c r="DN7" s="39">
        <v>52.4</v>
      </c>
      <c r="DO7" s="39">
        <v>53.56</v>
      </c>
      <c r="DP7" s="39">
        <v>54.73</v>
      </c>
      <c r="DQ7" s="39">
        <v>55.77</v>
      </c>
      <c r="DR7" s="39">
        <v>55.77</v>
      </c>
      <c r="DS7" s="39">
        <v>8.51</v>
      </c>
      <c r="DT7" s="39">
        <v>41.67</v>
      </c>
      <c r="DU7" s="39">
        <v>41.61</v>
      </c>
      <c r="DV7" s="39">
        <v>61.9</v>
      </c>
      <c r="DW7" s="39">
        <v>63.24</v>
      </c>
      <c r="DX7" s="39">
        <v>16.77</v>
      </c>
      <c r="DY7" s="39">
        <v>18.05</v>
      </c>
      <c r="DZ7" s="39">
        <v>19.440000000000001</v>
      </c>
      <c r="EA7" s="39">
        <v>22.46</v>
      </c>
      <c r="EB7" s="39">
        <v>25.84</v>
      </c>
      <c r="EC7" s="39">
        <v>25.84</v>
      </c>
      <c r="ED7" s="39">
        <v>0</v>
      </c>
      <c r="EE7" s="39">
        <v>0.12</v>
      </c>
      <c r="EF7" s="39">
        <v>0.14000000000000001</v>
      </c>
      <c r="EG7" s="39">
        <v>0.05</v>
      </c>
      <c r="EH7" s="39">
        <v>0.13</v>
      </c>
      <c r="EI7" s="39">
        <v>0.13</v>
      </c>
      <c r="EJ7" s="39">
        <v>0.26</v>
      </c>
      <c r="EK7" s="39">
        <v>0.24</v>
      </c>
      <c r="EL7" s="39">
        <v>0.27</v>
      </c>
      <c r="EM7" s="39">
        <v>0.24</v>
      </c>
      <c r="EN7" s="39">
        <v>0.24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dcterms:created xsi:type="dcterms:W3CDTF">2019-12-05T04:13:23Z</dcterms:created>
  <dcterms:modified xsi:type="dcterms:W3CDTF">2020-02-18T06:20:12Z</dcterms:modified>
  <cp:category/>
</cp:coreProperties>
</file>