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GPeCprxc2FH+FDnQhNX9JgMB2TXxKqPjoh1MPjD8ge90ljk+cTvGdMibqdPnZpm9vmP/i0409ftKpsqVs02X3w==" workbookSaltValue="8Lg8LL7Mh311inIIIkVJsg=="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D10" i="4"/>
  <c r="P10" i="4"/>
  <c r="AT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<sst xmlns="http://schemas.openxmlformats.org/spreadsheetml/2006/main" count="233" uniqueCount="113">
  <si>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</si>
  <si>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</si>
  <si>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</si>
  <si>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</si>
  <si>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</si>
  <si>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</si>
  <si>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</si>
  <si>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</si>
  <si>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</si>
  <si>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</si>
  <si>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</si>
  <si>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</si>
  <si>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</si>
  <si>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</si>
  <si>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</si>
  <si>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</si>
  <si>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</si>
  <si>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</si>
  <si>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</si>
  <si>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</si>
  <si>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</si>
  <si>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</si>
  <si>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</si>
  <si>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</si>
  <si>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</si>
  <si>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</si>
  <si>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</si>
  <si>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</si>
  <si>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</si>
  <si>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</si>
  <si>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</si>
  <si>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</si>
  <si>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</si>
  <si>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</si>
  <si>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</si>
  <si>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</si>
  <si>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</si>
  <si>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</si>
  <si>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</si>
  <si>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</si>
  <si>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</si>
  <si>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</si>
  <si>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</si>
  <si>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</si>
  <si>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</si>
  <si>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</si>
  <si>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</si>
  <si>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</si>
  <si>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</si>
  <si>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</si>
  <si>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</si>
  <si>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</si>
  <si>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</si>
  <si>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</si>
  <si>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</si>
  <si>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</si>
  <si>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</si>
  <si>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</si>
  <si>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</si>
  <si>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</si>
  <si>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</si>
  <si>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</si>
  <si>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</si>
  <si>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</si>
  <si>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</si>
  <si>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</si>
  <si>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</si>
  <si>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</si>
  <si>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</si>
  <si>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</si>
  <si>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</si>
  <si>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</si>
  <si>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</si>
  <si>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</si>
  <si>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</si>
  <si>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</si>
  <si>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</si>
  <si>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</si>
  <si>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</si>
  <si>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</si>
  <si>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</si>
  <si>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</si>
  <si>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</si>
  <si>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</si>
  <si>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</si>
  <si>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</si>
  <si>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</si>
  <si>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</si>
  <si>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</si>
  <si>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</si>
  <si>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</si>
  <si>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</si>
  <si>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</si>
  <si>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</si>
  <si>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</si>
  <si>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</si>
  <si>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</si>
  <si>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</si>
  <si>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</si>
  <si>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</si>
  <si>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</si>
  <si>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</si>
  <si>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</si>
  <si>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</si>
  <si>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</si>
  <si>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</si>
  <si>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</si>
  <si>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</si>
  <si>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</si>
  <si>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</si>
  <si>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①収益的収支比率、⑤経費回収率
　①は地方公営企業法適用に要する経費に対する地方債を加味すれば100％となり、単年度黒字を確保している。⑤は100％を割っており、経費に対し使用料収入が不足していることを示している。不足額は一般会計繰入金を充当した。
④企業債残高対事業規模比率
　公共下水道に接続する工事のためにH8年度～H9年度に借り入れた地方債の償還が進んでいることから、数値は改善が見られ、今後も同様の傾向が続くことが見込まれる。
⑤汚水処理原価
　経費は公共下水道経費からの按分処理により算出しているため、下水道事業全体で経費の節減に努める必要がある。
⑧水洗化率
　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8">
      <t>シュウエキテキ</t>
    </rPh>
    <rPh sb="158" eb="160">
      <t>シュウシ</t>
    </rPh>
    <rPh sb="160" eb="162">
      <t>ヒリツ</t>
    </rPh>
    <rPh sb="164" eb="166">
      <t>ケイヒ</t>
    </rPh>
    <rPh sb="166" eb="168">
      <t>カイシュウ</t>
    </rPh>
    <rPh sb="168" eb="169">
      <t>リツ</t>
    </rPh>
    <rPh sb="173" eb="175">
      <t>チホウ</t>
    </rPh>
    <rPh sb="175" eb="177">
      <t>コウエイ</t>
    </rPh>
    <rPh sb="177" eb="179">
      <t>キギョウ</t>
    </rPh>
    <rPh sb="179" eb="180">
      <t>ホウ</t>
    </rPh>
    <rPh sb="180" eb="182">
      <t>テキヨウ</t>
    </rPh>
    <rPh sb="183" eb="184">
      <t>ヨウ</t>
    </rPh>
    <rPh sb="186" eb="188">
      <t>ケイヒ</t>
    </rPh>
    <rPh sb="189" eb="190">
      <t>タイ</t>
    </rPh>
    <rPh sb="192" eb="194">
      <t>チホウ</t>
    </rPh>
    <rPh sb="194" eb="195">
      <t>サイ</t>
    </rPh>
    <rPh sb="196" eb="198">
      <t>カミ</t>
    </rPh>
    <rPh sb="209" eb="212">
      <t>タンネンド</t>
    </rPh>
    <rPh sb="212" eb="214">
      <t>クロジ</t>
    </rPh>
    <rPh sb="215" eb="217">
      <t>カクホ</t>
    </rPh>
    <rPh sb="229" eb="230">
      <t>ワ</t>
    </rPh>
    <rPh sb="235" eb="237">
      <t>ケイヒ</t>
    </rPh>
    <rPh sb="238" eb="239">
      <t>タイ</t>
    </rPh>
    <rPh sb="240" eb="243">
      <t>シヨウリョウ</t>
    </rPh>
    <rPh sb="243" eb="245">
      <t>シュウニュウ</t>
    </rPh>
    <rPh sb="246" eb="248">
      <t>フソク</t>
    </rPh>
    <rPh sb="255" eb="256">
      <t>シメ</t>
    </rPh>
    <rPh sb="261" eb="263">
      <t>フソク</t>
    </rPh>
    <rPh sb="263" eb="264">
      <t>ガク</t>
    </rPh>
    <rPh sb="265" eb="267">
      <t>イッパン</t>
    </rPh>
    <rPh sb="267" eb="269">
      <t>カイケイ</t>
    </rPh>
    <rPh sb="269" eb="271">
      <t>クリイレ</t>
    </rPh>
    <rPh sb="271" eb="272">
      <t>キン</t>
    </rPh>
    <rPh sb="273" eb="275">
      <t>ジュウトウ</t>
    </rPh>
    <rPh sb="280" eb="282">
      <t>キギョウ</t>
    </rPh>
    <rPh sb="282" eb="283">
      <t>サイ</t>
    </rPh>
    <rPh sb="283" eb="285">
      <t>ザンダカ</t>
    </rPh>
    <rPh sb="285" eb="286">
      <t>タイ</t>
    </rPh>
    <rPh sb="286" eb="288">
      <t>ジギョウ</t>
    </rPh>
    <rPh sb="288" eb="290">
      <t>キボ</t>
    </rPh>
    <rPh sb="290" eb="292">
      <t>ヒリツ</t>
    </rPh>
    <rPh sb="294" eb="296">
      <t>コウキョウ</t>
    </rPh>
    <rPh sb="296" eb="299">
      <t>ゲスイドウ</t>
    </rPh>
    <rPh sb="300" eb="302">
      <t>セツゾク</t>
    </rPh>
    <rPh sb="304" eb="306">
      <t>コウジ</t>
    </rPh>
    <rPh sb="312" eb="314">
      <t>ネンド</t>
    </rPh>
    <rPh sb="317" eb="319">
      <t>ネンド</t>
    </rPh>
    <rPh sb="320" eb="321">
      <t>カ</t>
    </rPh>
    <rPh sb="322" eb="323">
      <t>イ</t>
    </rPh>
    <rPh sb="325" eb="327">
      <t>チホウ</t>
    </rPh>
    <rPh sb="327" eb="328">
      <t>サイ</t>
    </rPh>
    <rPh sb="329" eb="331">
      <t>ショウカン</t>
    </rPh>
    <rPh sb="332" eb="333">
      <t>スス</t>
    </rPh>
    <rPh sb="342" eb="344">
      <t>スウチ</t>
    </rPh>
    <rPh sb="345" eb="347">
      <t>カイゼン</t>
    </rPh>
    <rPh sb="348" eb="349">
      <t>ミ</t>
    </rPh>
    <rPh sb="352" eb="354">
      <t>コンゴ</t>
    </rPh>
    <rPh sb="355" eb="357">
      <t>ドウヨウ</t>
    </rPh>
    <rPh sb="358" eb="360">
      <t>ケイコウ</t>
    </rPh>
    <rPh sb="361" eb="362">
      <t>ツヅ</t>
    </rPh>
    <rPh sb="366" eb="368">
      <t>ミコ</t>
    </rPh>
    <rPh sb="374" eb="376">
      <t>オスイ</t>
    </rPh>
    <rPh sb="376" eb="378">
      <t>ショリ</t>
    </rPh>
    <rPh sb="378" eb="380">
      <t>ゲンカ</t>
    </rPh>
    <rPh sb="382" eb="384">
      <t>ケイヒ</t>
    </rPh>
    <rPh sb="385" eb="387">
      <t>コウキョウ</t>
    </rPh>
    <rPh sb="387" eb="390">
      <t>ゲスイドウ</t>
    </rPh>
    <rPh sb="390" eb="392">
      <t>ケイヒ</t>
    </rPh>
    <rPh sb="395" eb="397">
      <t>アンブン</t>
    </rPh>
    <rPh sb="397" eb="399">
      <t>ショリ</t>
    </rPh>
    <rPh sb="402" eb="404">
      <t>サンシュツ</t>
    </rPh>
    <rPh sb="411" eb="414">
      <t>ゲスイドウ</t>
    </rPh>
    <rPh sb="414" eb="416">
      <t>ジギョウ</t>
    </rPh>
    <rPh sb="416" eb="418">
      <t>ゼンタイ</t>
    </rPh>
    <rPh sb="419" eb="421">
      <t>ケイヒ</t>
    </rPh>
    <rPh sb="422" eb="424">
      <t>セツゲン</t>
    </rPh>
    <rPh sb="425" eb="426">
      <t>ツト</t>
    </rPh>
    <rPh sb="428" eb="430">
      <t>ヒツヨウ</t>
    </rPh>
    <rPh sb="436" eb="439">
      <t>スイセンカ</t>
    </rPh>
    <rPh sb="439" eb="440">
      <t>リツ</t>
    </rPh>
    <rPh sb="442" eb="444">
      <t>ジュウタク</t>
    </rPh>
    <rPh sb="444" eb="446">
      <t>ダンチ</t>
    </rPh>
    <rPh sb="446" eb="449">
      <t>ゲスイドウ</t>
    </rPh>
    <rPh sb="452" eb="454">
      <t>セイビ</t>
    </rPh>
    <rPh sb="457" eb="460">
      <t>ゲスイドウ</t>
    </rPh>
    <rPh sb="466" eb="469">
      <t>スイセンカ</t>
    </rPh>
    <rPh sb="469" eb="470">
      <t>リツ</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</si>
  <si>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管渠についてはS52年度に供用開始され、H30年度末現在42年が経過しているが、深刻な劣化等は確認されていない。
　現在のところポンプ施設、管渠施設ともに改築等は行っておらず、その予定もない。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カンキョ</t>
    </rPh>
    <rPh sb="108" eb="110">
      <t>ネンド</t>
    </rPh>
    <rPh sb="111" eb="113">
      <t>キョウヨウ</t>
    </rPh>
    <rPh sb="113" eb="115">
      <t>カイシ</t>
    </rPh>
    <rPh sb="121" eb="123">
      <t>ネンド</t>
    </rPh>
    <rPh sb="123" eb="124">
      <t>マツ</t>
    </rPh>
    <rPh sb="124" eb="126">
      <t>ゲンザイ</t>
    </rPh>
    <rPh sb="128" eb="129">
      <t>ネン</t>
    </rPh>
    <rPh sb="130" eb="132">
      <t>ケイカ</t>
    </rPh>
    <rPh sb="138" eb="140">
      <t>シンコク</t>
    </rPh>
    <rPh sb="141" eb="143">
      <t>レッカ</t>
    </rPh>
    <rPh sb="143" eb="144">
      <t>トウ</t>
    </rPh>
    <rPh sb="145" eb="147">
      <t>カクニン</t>
    </rPh>
    <rPh sb="156" eb="158">
      <t>ゲンザイ</t>
    </rPh>
    <rPh sb="165" eb="167">
      <t>シセツ</t>
    </rPh>
    <rPh sb="168" eb="170">
      <t>カンキョ</t>
    </rPh>
    <rPh sb="170" eb="172">
      <t>シセツ</t>
    </rPh>
    <rPh sb="175" eb="177">
      <t>カイチク</t>
    </rPh>
    <rPh sb="177" eb="178">
      <t>トウ</t>
    </rPh>
    <rPh sb="179" eb="180">
      <t>オコナ</t>
    </rPh>
    <rPh sb="188" eb="190">
      <t>ヨテイ</t>
    </rPh>
    <phoneticPr fontId="4"/>
  </si>
  <si>
    <t>　施設については、現時点では老朽化が確認されていないが、定期的に点検等を行い適切に維持管理を行う。
　特環についても、公共下水道と同様にR2年度から地方公営企業法の適用を行う予定である。これにより、施設の老朽化度合いの金額ベースでの把握や、資本費・更新需要のより正確な算定が可能になる。これら地方公営企業法の適用により明らかになった情報を元に、R2年度に経営戦略を策定し、持続可能な運営について検討していく。
※1②は累積欠損金が存在しないため、1③、2①は地方公営企業法非適用であるため、⑦は特環独自の処理場施設を有しないため、2②は法定耐用年数(50年)経過管が存在しないため算出されていない。</t>
    <rPh sb="1" eb="3">
      <t>シセツ</t>
    </rPh>
    <rPh sb="9" eb="12">
      <t>ゲンジテン</t>
    </rPh>
    <rPh sb="14" eb="17">
      <t>ロウキュウカ</t>
    </rPh>
    <rPh sb="18" eb="20">
      <t>カクニン</t>
    </rPh>
    <rPh sb="28" eb="31">
      <t>テイキテキ</t>
    </rPh>
    <rPh sb="32" eb="34">
      <t>テンケン</t>
    </rPh>
    <rPh sb="34" eb="35">
      <t>トウ</t>
    </rPh>
    <rPh sb="36" eb="37">
      <t>オコナ</t>
    </rPh>
    <rPh sb="38" eb="40">
      <t>テキセツ</t>
    </rPh>
    <rPh sb="41" eb="43">
      <t>イジ</t>
    </rPh>
    <rPh sb="43" eb="45">
      <t>カンリ</t>
    </rPh>
    <rPh sb="46" eb="47">
      <t>オコナ</t>
    </rPh>
    <rPh sb="51" eb="53">
      <t>トッカン</t>
    </rPh>
    <rPh sb="59" eb="61">
      <t>コウキョウ</t>
    </rPh>
    <rPh sb="61" eb="64">
      <t>ゲスイドウ</t>
    </rPh>
    <rPh sb="65" eb="67">
      <t>ドウヨウ</t>
    </rPh>
    <rPh sb="70" eb="72">
      <t>ネンド</t>
    </rPh>
    <rPh sb="74" eb="76">
      <t>チホウ</t>
    </rPh>
    <rPh sb="76" eb="78">
      <t>コウエイ</t>
    </rPh>
    <rPh sb="78" eb="80">
      <t>キギョウ</t>
    </rPh>
    <rPh sb="80" eb="81">
      <t>ホウ</t>
    </rPh>
    <rPh sb="82" eb="84">
      <t>テキヨウ</t>
    </rPh>
    <rPh sb="85" eb="86">
      <t>オコナ</t>
    </rPh>
    <rPh sb="87" eb="89">
      <t>ヨテイ</t>
    </rPh>
    <rPh sb="99" eb="101">
      <t>シセツ</t>
    </rPh>
    <rPh sb="102" eb="105">
      <t>ロウキュウカ</t>
    </rPh>
    <rPh sb="105" eb="107">
      <t>ドア</t>
    </rPh>
    <rPh sb="109" eb="111">
      <t>キンガク</t>
    </rPh>
    <rPh sb="116" eb="118">
      <t>ハアク</t>
    </rPh>
    <rPh sb="120" eb="122">
      <t>シホン</t>
    </rPh>
    <rPh sb="122" eb="123">
      <t>ヒ</t>
    </rPh>
    <rPh sb="124" eb="126">
      <t>コウシン</t>
    </rPh>
    <rPh sb="126" eb="128">
      <t>ジュヨウ</t>
    </rPh>
    <rPh sb="131" eb="133">
      <t>セイカク</t>
    </rPh>
    <rPh sb="134" eb="136">
      <t>サンテイ</t>
    </rPh>
    <rPh sb="137" eb="139">
      <t>カノウ</t>
    </rPh>
    <rPh sb="146" eb="148">
      <t>チホウ</t>
    </rPh>
    <rPh sb="148" eb="150">
      <t>コウエイ</t>
    </rPh>
    <rPh sb="150" eb="152">
      <t>キギョウ</t>
    </rPh>
    <rPh sb="152" eb="153">
      <t>ホウ</t>
    </rPh>
    <rPh sb="154" eb="156">
      <t>テキヨウ</t>
    </rPh>
    <rPh sb="159" eb="160">
      <t>アキ</t>
    </rPh>
    <rPh sb="166" eb="168">
      <t>ジョウホウ</t>
    </rPh>
    <rPh sb="169" eb="170">
      <t>モト</t>
    </rPh>
    <rPh sb="174" eb="176">
      <t>ネンド</t>
    </rPh>
    <rPh sb="177" eb="179">
      <t>ケイエイ</t>
    </rPh>
    <rPh sb="179" eb="181">
      <t>センリャク</t>
    </rPh>
    <rPh sb="182" eb="184">
      <t>サクテイ</t>
    </rPh>
    <rPh sb="186" eb="188">
      <t>ジゾク</t>
    </rPh>
    <rPh sb="188" eb="190">
      <t>カノウ</t>
    </rPh>
    <rPh sb="191" eb="193">
      <t>ウンエイ</t>
    </rPh>
    <rPh sb="197" eb="199">
      <t>ケントウ</t>
    </rPh>
    <rPh sb="248" eb="250">
      <t>トッカン</t>
    </rPh>
    <rPh sb="250" eb="252">
      <t>ドクジ</t>
    </rPh>
    <rPh sb="269" eb="271">
      <t>ホウテイ</t>
    </rPh>
    <rPh sb="271" eb="273">
      <t>タイヨウ</t>
    </rPh>
    <rPh sb="273" eb="275">
      <t>ネンスウ</t>
    </rPh>
    <rPh sb="278" eb="279">
      <t>ネン</t>
    </rPh>
    <rPh sb="280" eb="282">
      <t>ケイカ</t>
    </rPh>
    <rPh sb="282" eb="283">
      <t>カン</t>
    </rPh>
    <rPh sb="284" eb="286">
      <t>ソンザイ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</si>
</sst>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D-44F4-B6AE-F7FD8A7C02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26D-44F4-B6AE-F7FD8A7C02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C5-421B-BF60-D1C8B575FF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4C5-421B-BF60-D1C8B575FF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F8-471D-9975-5553700F0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0F8-471D-9975-5553700F0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99.25</c:v>
                </c:pt>
                <c:pt idx="2">
                  <c:v>96.03</c:v>
                </c:pt>
                <c:pt idx="3">
                  <c:v>95.92</c:v>
                </c:pt>
                <c:pt idx="4">
                  <c:v>98.91</c:v>
                </c:pt>
              </c:numCache>
            </c:numRef>
          </c:val>
          <c:extLst>
            <c:ext xmlns:c16="http://schemas.microsoft.com/office/drawing/2014/chart" uri="{C3380CC4-5D6E-409C-BE32-E72D297353CC}">
              <c16:uniqueId val="{00000000-9DED-48A4-A65E-7CE6B555DD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D-48A4-A65E-7CE6B555DD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C-499C-BBE9-89D9241666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C-499C-BBE9-89D9241666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A-46EE-A37F-FA29FC27AC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A-46EE-A37F-FA29FC27AC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6-4F82-B205-2AE07383BE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6-4F82-B205-2AE07383BE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1-47BB-B713-4DC5E9962B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1-47BB-B713-4DC5E9962B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254.48</c:v>
                </c:pt>
                <c:pt idx="1">
                  <c:v>236.12</c:v>
                </c:pt>
                <c:pt idx="2">
                  <c:v>229.38</c:v>
                </c:pt>
                <c:pt idx="3">
                  <c:v>217.86</c:v>
                </c:pt>
                <c:pt idx="4">
                  <c:v>197.52</c:v>
                </c:pt>
              </c:numCache>
            </c:numRef>
          </c:val>
          <c:extLst>
            <c:ext xmlns:c16="http://schemas.microsoft.com/office/drawing/2014/chart" uri="{C3380CC4-5D6E-409C-BE32-E72D297353CC}">
              <c16:uniqueId val="{00000000-C24A-4B9C-9869-DC595CA479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24A-4B9C-9869-DC595CA479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87.18</c:v>
                </c:pt>
                <c:pt idx="4">
                  <c:v>92.97</c:v>
                </c:pt>
              </c:numCache>
            </c:numRef>
          </c:val>
          <c:extLst>
            <c:ext xmlns:c16="http://schemas.microsoft.com/office/drawing/2014/chart" uri="{C3380CC4-5D6E-409C-BE32-E72D297353CC}">
              <c16:uniqueId val="{00000000-8AEB-47C5-8F68-2C50BA506E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8AEB-47C5-8F68-2C50BA506E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128.69999999999999</c:v>
                </c:pt>
                <c:pt idx="1">
                  <c:v>131.56</c:v>
                </c:pt>
                <c:pt idx="2">
                  <c:v>131.44999999999999</c:v>
                </c:pt>
                <c:pt idx="3">
                  <c:v>152.38</c:v>
                </c:pt>
                <c:pt idx="4">
                  <c:v>144.87</c:v>
                </c:pt>
              </c:numCache>
            </c:numRef>
          </c:val>
          <c:extLst>
            <c:ext xmlns:c16="http://schemas.microsoft.com/office/drawing/2014/chart" uri="{C3380CC4-5D6E-409C-BE32-E72D297353CC}">
              <c16:uniqueId val="{00000000-8C72-4E35-8D9D-69209E279C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8C72-4E35-8D9D-69209E279C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銚子市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61684</v>
      </c>
      <c r="AM8" s="50"/>
      <c r="AN8" s="50"/>
      <c r="AO8" s="50"/>
      <c r="AP8" s="50"/>
      <c r="AQ8" s="50"/>
      <c r="AR8" s="50"/>
      <c r="AS8" s="50"/>
      <c r="AT8" s="45">
        <f>データ!T6</f>
        <v>84.2</v>
      </c>
      <c r="AU8" s="45"/>
      <c r="AV8" s="45"/>
      <c r="AW8" s="45"/>
      <c r="AX8" s="45"/>
      <c r="AY8" s="45"/>
      <c r="AZ8" s="45"/>
      <c r="BA8" s="45"/>
      <c r="BB8" s="45">
        <f>データ!U6</f>
        <v>732.59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1.23</v>
      </c>
      <c r="Q10" s="45"/>
      <c r="R10" s="45"/>
      <c r="S10" s="45"/>
      <c r="T10" s="45"/>
      <c r="U10" s="45"/>
      <c r="V10" s="45"/>
      <c r="W10" s="45">
        <f>データ!Q6</f>
        <v>72.510000000000005</v>
      </c>
      <c r="X10" s="45"/>
      <c r="Y10" s="45"/>
      <c r="Z10" s="45"/>
      <c r="AA10" s="45"/>
      <c r="AB10" s="45"/>
      <c r="AC10" s="45"/>
      <c r="AD10" s="50">
        <f>データ!R6</f>
        <v>2948</v>
      </c>
      <c r="AE10" s="50"/>
      <c r="AF10" s="50"/>
      <c r="AG10" s="50"/>
      <c r="AH10" s="50"/>
      <c r="AI10" s="50"/>
      <c r="AJ10" s="50"/>
      <c r="AK10" s="2"/>
      <c r="AL10" s="50">
        <f>データ!V6</f>
        <v>752</v>
      </c>
      <c r="AM10" s="50"/>
      <c r="AN10" s="50"/>
      <c r="AO10" s="50"/>
      <c r="AP10" s="50"/>
      <c r="AQ10" s="50"/>
      <c r="AR10" s="50"/>
      <c r="AS10" s="50"/>
      <c r="AT10" s="45">
        <f>データ!W6</f>
        <v>0.11</v>
      </c>
      <c r="AU10" s="45"/>
      <c r="AV10" s="45"/>
      <c r="AW10" s="45"/>
      <c r="AX10" s="45"/>
      <c r="AY10" s="45"/>
      <c r="AZ10" s="45"/>
      <c r="BA10" s="45"/>
      <c r="BB10" s="45">
        <f>データ!X6</f>
        <v>6836.36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FinMrhRMykVjk2bcx/ZlQkNGPmITdMdS7/srlmfEFkO6S4v/+5PgVz8K0xFG4O0J989Ez5uYKZ0cIkCr9pHEbg==" saltValue="mecMdNZmGPlmWidVCAjg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1.23</v>
      </c>
      <c r="Q6" s="34">
        <f t="shared" si="3"/>
        <v>72.510000000000005</v>
      </c>
      <c r="R6" s="34">
        <f t="shared" si="3"/>
        <v>2948</v>
      </c>
      <c r="S6" s="34">
        <f t="shared" si="3"/>
        <v>61684</v>
      </c>
      <c r="T6" s="34">
        <f t="shared" si="3"/>
        <v>84.2</v>
      </c>
      <c r="U6" s="34">
        <f t="shared" si="3"/>
        <v>732.59</v>
      </c>
      <c r="V6" s="34">
        <f t="shared" si="3"/>
        <v>752</v>
      </c>
      <c r="W6" s="34">
        <f t="shared" si="3"/>
        <v>0.11</v>
      </c>
      <c r="X6" s="34">
        <f t="shared" si="3"/>
        <v>6836.36</v>
      </c>
      <c r="Y6" s="35">
        <f>IF(Y7="",NA(),Y7)</f>
        <v>100</v>
      </c>
      <c r="Z6" s="35">
        <f t="shared" ref="Z6:AH6" si="4">IF(Z7="",NA(),Z7)</f>
        <v>99.25</v>
      </c>
      <c r="AA6" s="35">
        <f t="shared" si="4"/>
        <v>96.03</v>
      </c>
      <c r="AB6" s="35">
        <f t="shared" si="4"/>
        <v>95.92</v>
      </c>
      <c r="AC6" s="35">
        <f t="shared" si="4"/>
        <v>98.91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254.48</v>
      </c>
      <c r="BG6" s="35">
        <f t="shared" ref="BG6:BO6" si="7">IF(BG7="",NA(),BG7)</f>
        <v>236.12</v>
      </c>
      <c r="BH6" s="35">
        <f t="shared" si="7"/>
        <v>229.38</v>
      </c>
      <c r="BI6" s="35">
        <f t="shared" si="7"/>
        <v>217.86</v>
      </c>
      <c r="BJ6" s="35">
        <f t="shared" si="7"/>
        <v>197.52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v>
      </c>
      <c r="BR6" s="35">
        <f t="shared" ref="BR6:BZ6" si="8">IF(BR7="",NA(),BR7)</f>
        <v>100</v>
      </c>
      <c r="BS6" s="35">
        <f t="shared" si="8"/>
        <v>100</v>
      </c>
      <c r="BT6" s="35">
        <f t="shared" si="8"/>
        <v>87.18</v>
      </c>
      <c r="BU6" s="35">
        <f t="shared" si="8"/>
        <v>92.97</v>
      </c>
      <c r="BV6" s="35">
        <f t="shared" si="8"/>
        <v>66.56</v>
      </c>
      <c r="BW6" s="35">
        <f t="shared" si="8"/>
        <v>66.22</v>
      </c>
      <c r="BX6" s="35">
        <f t="shared" si="8"/>
        <v>69.87</v>
      </c>
      <c r="BY6" s="35">
        <f t="shared" si="8"/>
        <v>74.3</v>
      </c>
      <c r="BZ6" s="35">
        <f t="shared" si="8"/>
        <v>72.260000000000005</v>
      </c>
      <c r="CA6" s="34" t="str">
        <f>IF(CA7="","",IF(CA7="-","【-】","【"&amp;SUBSTITUTE(TEXT(CA7,"#,##0.00"),"-","△")&amp;"】"))</f>
        <v>【74.48】</v>
      </c>
      <c r="CB6" s="35">
        <f>IF(CB7="",NA(),CB7)</f>
        <v>128.69999999999999</v>
      </c>
      <c r="CC6" s="35">
        <f t="shared" ref="CC6:CK6" si="9">IF(CC7="",NA(),CC7)</f>
        <v>131.56</v>
      </c>
      <c r="CD6" s="35">
        <f t="shared" si="9"/>
        <v>131.44999999999999</v>
      </c>
      <c r="CE6" s="35">
        <f t="shared" si="9"/>
        <v>152.38</v>
      </c>
      <c r="CF6" s="35">
        <f t="shared" si="9"/>
        <v>144.87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122025</v>
      </c>
      <c r="D7" s="37">
        <v>47</v>
      </c>
      <c r="E7" s="37">
        <v>17</v>
      </c>
      <c r="F7" s="37">
        <v>4</v>
      </c>
      <c r="G7" s="37">
        <v>0</v>
      </c>
      <c r="H7" s="37" t="s">
        <v>97</v>
      </c>
      <c r="I7" s="37" t="s">
        <v>98</v>
      </c>
      <c r="J7" s="37" t="s">
        <v>99</v>
      </c>
      <c r="K7" s="37" t="s">
        <v>100</v>
      </c>
      <c r="L7" s="37" t="s">
        <v>101</v>
      </c>
      <c r="M7" s="37" t="s">
        <v>102</v>
      </c>
      <c r="N7" s="38" t="s">
        <v>103</v>
      </c>
      <c r="O7" s="38" t="s">
        <v>104</v>
      </c>
      <c r="P7" s="38">
        <v>1.23</v>
      </c>
      <c r="Q7" s="38">
        <v>72.510000000000005</v>
      </c>
      <c r="R7" s="38">
        <v>2948</v>
      </c>
      <c r="S7" s="38">
        <v>61684</v>
      </c>
      <c r="T7" s="38">
        <v>84.2</v>
      </c>
      <c r="U7" s="38">
        <v>732.59</v>
      </c>
      <c r="V7" s="38">
        <v>752</v>
      </c>
      <c r="W7" s="38">
        <v>0.11</v>
      </c>
      <c r="X7" s="38">
        <v>6836.36</v>
      </c>
      <c r="Y7" s="38">
        <v>100</v>
      </c>
      <c r="Z7" s="38">
        <v>99.25</v>
      </c>
      <c r="AA7" s="38">
        <v>96.03</v>
      </c>
      <c r="AB7" s="38">
        <v>95.92</v>
      </c>
      <c r="AC7" s="38">
        <v>98.91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254.48</v>
      </c>
      <c r="BG7" s="38">
        <v>236.12</v>
      </c>
      <c r="BH7" s="38">
        <v>229.38</v>
      </c>
      <c r="BI7" s="38">
        <v>217.86</v>
      </c>
      <c r="BJ7" s="38">
        <v>197.52</v>
      </c>
      <c r="BK7" s="38">
        <v>1436</v>
      </c>
      <c r="BL7" s="38">
        <v>1434.89</v>
      </c>
      <c r="BM7" s="38">
        <v>1298.9100000000001</v>
      </c>
      <c r="BN7" s="38">
        <v>1243.71</v>
      </c>
      <c r="BO7" s="38">
        <v>1194.1500000000001</v>
      </c>
      <c r="BP7" s="38">
        <v>1209.4000000000001</v>
      </c>
      <c r="BQ7" s="38">
        <v>100</v>
      </c>
      <c r="BR7" s="38">
        <v>100</v>
      </c>
      <c r="BS7" s="38">
        <v>100</v>
      </c>
      <c r="BT7" s="38">
        <v>87.18</v>
      </c>
      <c r="BU7" s="38">
        <v>92.97</v>
      </c>
      <c r="BV7" s="38">
        <v>66.56</v>
      </c>
      <c r="BW7" s="38">
        <v>66.22</v>
      </c>
      <c r="BX7" s="38">
        <v>69.87</v>
      </c>
      <c r="BY7" s="38">
        <v>74.3</v>
      </c>
      <c r="BZ7" s="38">
        <v>72.260000000000005</v>
      </c>
      <c r="CA7" s="38">
        <v>74.48</v>
      </c>
      <c r="CB7" s="38">
        <v>128.69999999999999</v>
      </c>
      <c r="CC7" s="38">
        <v>131.56</v>
      </c>
      <c r="CD7" s="38">
        <v>131.44999999999999</v>
      </c>
      <c r="CE7" s="38">
        <v>152.38</v>
      </c>
      <c r="CF7" s="38">
        <v>144.87</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2020-01-24T06:34:30Z</cp:lastPrinted>
  <dcterms:created xsi:type="dcterms:W3CDTF">2019-12-05T05:11:31Z</dcterms:created>
  <dcterms:modified xsi:type="dcterms:W3CDTF">2020-02-18T07:19:42Z</dcterms:modified>
  <cp:category/>
</cp:coreProperties>
</file>