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下水_171～\下水（172_特定公共下水道_市原市）\"/>
    </mc:Choice>
  </mc:AlternateContent>
  <workbookProtection workbookAlgorithmName="SHA-512" workbookHashValue="NoeW4AJw4vS9F8QGAHTzaliHqydhmby3xQ8J5Be3W2toqVLD9YDUluS3dwpHnQJMpBqybYpp6sIwtZ0fVt//Ng==" workbookSaltValue="GJED+EKBHFxeUFgyOcJg6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W10" i="4"/>
  <c r="P10" i="4"/>
  <c r="BB8" i="4"/>
  <c r="AT8" i="4"/>
  <c r="AD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<sst xmlns="http://schemas.openxmlformats.org/spreadsheetml/2006/main" count="240" uniqueCount="126">
  <si>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</si>
  <si>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</si>
  <si>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</si>
  <si>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</si>
  <si>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</si>
  <si>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</si>
  <si>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</si>
  <si>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</si>
  <si>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</si>
  <si>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</si>
  <si>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</si>
  <si>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</si>
  <si>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</si>
  <si>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</si>
  <si>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</si>
  <si>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</si>
  <si>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</si>
  <si>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</si>
  <si>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</si>
  <si>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</si>
  <si>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</si>
  <si>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</si>
  <si>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</si>
  <si>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</si>
  <si>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</si>
  <si>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</si>
  <si>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</si>
  <si>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</si>
  <si>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</si>
  <si>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</si>
  <si>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</si>
  <si>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</si>
  <si>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</si>
  <si>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</si>
  <si>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</si>
  <si>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</si>
  <si>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</si>
  <si>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</si>
  <si>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</si>
  <si>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</si>
  <si>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</si>
  <si>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</si>
  <si>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</si>
  <si>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</si>
  <si>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</si>
  <si>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</si>
  <si>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</si>
  <si>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</si>
  <si>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</si>
  <si>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</si>
  <si>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</si>
  <si>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</si>
  <si>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</si>
  <si>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</si>
  <si>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</si>
  <si>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</si>
  <si>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</si>
  <si>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</si>
  <si>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</si>
  <si>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</si>
  <si>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</si>
  <si>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</si>
  <si>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</si>
  <si>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</si>
  <si>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</si>
  <si>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</si>
  <si>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</si>
  <si>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</si>
  <si>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</si>
  <si>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</si>
  <si>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</si>
  <si>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</si>
  <si>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</si>
  <si>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</si>
  <si>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</si>
  <si>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</si>
  <si>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</si>
  <si>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</si>
  <si>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</si>
  <si>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</si>
  <si>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</si>
  <si>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</si>
  <si>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</si>
  <si>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</si>
  <si>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</si>
  <si>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</si>
  <si>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</si>
  <si>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</si>
  <si>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</si>
  <si>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</si>
  <si>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</si>
  <si>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</si>
  <si>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</si>
  <si>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</si>
  <si>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</si>
  <si>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</si>
  <si>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</si>
  <si>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</si>
  <si>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</si>
  <si>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</si>
  <si>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</si>
  <si>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</si>
  <si>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</si>
  <si>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</si>
  <si>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</si>
  <si>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</si>
  <si>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</si>
  <si>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</si>
  <si>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</si>
  <si>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</si>
  <si>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</si>
  <si>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市原市</t>
  </si>
  <si>
    <t>法非適用</t>
  </si>
  <si>
    <t>下水道事業</t>
  </si>
  <si>
    <t>特定公共下水道</t>
  </si>
  <si>
    <t>-</t>
  </si>
  <si>
    <t>非設置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</si>
  <si>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</si>
  <si>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</si>
  <si>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</si>
  <si>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</si>
  <si>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</si>
  <si>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</si>
  <si>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①収益的収支比率及び⑤経費回収率は、100％を超えた良好な水準で推移している。
④企業債残高対事業規模比率では、平成27年度で地方債償還が完了したため、数値は0％となっている。
⑥汚水処理原価については、今年度は汚水処理にかかる維持管理費が増額となったため、前年度に比べ微増したものである。
⑦施設利用率については、終末処理場については公共下水道と供用していることから、按分計算の結果となるが、類似団体と比べ低い数値となっている。
⑧水洗化率については、処理区内人口が少ないため、人口の移動による影響が生じやすいものの、類似団体平均を大幅に上回っており、良好な水準で推移している。
</t>
    <phoneticPr fontId="4"/>
  </si>
  <si>
    <t xml:space="preserve">　管渠改善率について、建設後50年を経過していないことから0％を示している。
　今後はストックマネジメント計画に基づき、計画的な改修を進めていく。
</t>
    <phoneticPr fontId="4"/>
  </si>
  <si>
    <t xml:space="preserve">　本市の経営比較分析において、経営の健全性・効率性の値の前年度からの増減は、使用料収入と維持管理費（修繕費等）の増加によるものが主な理由となっている。
　今後、整備後50年を経過する施設の増加が見込まれることに加え、人口減少等が生じた場合、下水道使用料収入にも影響が生じることが予想される。
　そのため、地方公営企業法適用による公営企業会計の導入により、償却資産の状況をふまえた経営分析を行い、適正な使用料収入の確保や汚水処理費の削減等について、対応を図っていく。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</si>
</sst>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A-4CC0-9823-ACA6B58A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09120"/>
        <c:axId val="53231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1.17</c:v>
                </c:pt>
                <c:pt idx="3" formatCode="#,##0.00;&quot;△&quot;#,##0.00;&quot;-&quot;">
                  <c:v>0.25</c:v>
                </c:pt>
                <c:pt idx="4" formatCode="#,##0.00;&quot;△&quot;#,##0.00;&quot;-&quot;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A-4CC0-9823-ACA6B58A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09120"/>
        <c:axId val="532311040"/>
      </c:lineChart>
      <c:dateAx>
        <c:axId val="53230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311040"/>
        <c:crosses val="autoZero"/>
        <c:auto val="1"/>
        <c:lblOffset val="100"/>
        <c:baseTimeUnit val="years"/>
      </c:dateAx>
      <c:valAx>
        <c:axId val="53231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30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11.27</c:v>
                </c:pt>
                <c:pt idx="1">
                  <c:v>8.2200000000000006</c:v>
                </c:pt>
                <c:pt idx="2">
                  <c:v>8.6300000000000008</c:v>
                </c:pt>
                <c:pt idx="3">
                  <c:v>8.98</c:v>
                </c:pt>
                <c:pt idx="4">
                  <c:v>22.53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8-4AE2-8793-468247A4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108544"/>
        <c:axId val="52411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41.28</c:v>
                </c:pt>
                <c:pt idx="1">
                  <c:v>38.549999999999997</c:v>
                </c:pt>
                <c:pt idx="2">
                  <c:v>38.75</c:v>
                </c:pt>
                <c:pt idx="3">
                  <c:v>38.94</c:v>
                </c:pt>
                <c:pt idx="4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8-4AE2-8793-468247A4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108544"/>
        <c:axId val="524110464"/>
      </c:lineChart>
      <c:dateAx>
        <c:axId val="52410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4110464"/>
        <c:crosses val="autoZero"/>
        <c:auto val="1"/>
        <c:lblOffset val="100"/>
        <c:baseTimeUnit val="years"/>
      </c:dateAx>
      <c:valAx>
        <c:axId val="52411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410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36.78</c:v>
                </c:pt>
                <c:pt idx="1">
                  <c:v>41.77</c:v>
                </c:pt>
                <c:pt idx="2">
                  <c:v>50.63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4-4CD9-9CAA-A7973B46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137600"/>
        <c:axId val="52413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5.38</c:v>
                </c:pt>
                <c:pt idx="1">
                  <c:v>5.65</c:v>
                </c:pt>
                <c:pt idx="2">
                  <c:v>5.64</c:v>
                </c:pt>
                <c:pt idx="3">
                  <c:v>5.77</c:v>
                </c:pt>
                <c:pt idx="4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4-4CD9-9CAA-A7973B46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137600"/>
        <c:axId val="524139520"/>
      </c:lineChart>
      <c:dateAx>
        <c:axId val="52413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4139520"/>
        <c:crosses val="autoZero"/>
        <c:auto val="1"/>
        <c:lblOffset val="100"/>
        <c:baseTimeUnit val="years"/>
      </c:dateAx>
      <c:valAx>
        <c:axId val="52413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413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184.85</c:v>
                </c:pt>
                <c:pt idx="1">
                  <c:v>177.09</c:v>
                </c:pt>
                <c:pt idx="2">
                  <c:v>195.65</c:v>
                </c:pt>
                <c:pt idx="3">
                  <c:v>181.73</c:v>
                </c:pt>
                <c:pt idx="4">
                  <c:v>163.30000000000001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42A-AB94-9B2E64B5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572736"/>
        <c:axId val="52357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0-442A-AB94-9B2E64B5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72736"/>
        <c:axId val="523574656"/>
      </c:lineChart>
      <c:dateAx>
        <c:axId val="5235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574656"/>
        <c:crosses val="autoZero"/>
        <c:auto val="1"/>
        <c:lblOffset val="100"/>
        <c:baseTimeUnit val="years"/>
      </c:dateAx>
      <c:valAx>
        <c:axId val="52357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5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B-455E-B647-FC46636E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614080"/>
        <c:axId val="52362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B-455E-B647-FC46636E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614080"/>
        <c:axId val="523624448"/>
      </c:lineChart>
      <c:dateAx>
        <c:axId val="52361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624448"/>
        <c:crosses val="autoZero"/>
        <c:auto val="1"/>
        <c:lblOffset val="100"/>
        <c:baseTimeUnit val="years"/>
      </c:dateAx>
      <c:valAx>
        <c:axId val="52362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61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7-49E7-9AF7-15F335B1A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458816"/>
        <c:axId val="5234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7-49E7-9AF7-15F335B1A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58816"/>
        <c:axId val="523465088"/>
      </c:lineChart>
      <c:dateAx>
        <c:axId val="52345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465088"/>
        <c:crosses val="autoZero"/>
        <c:auto val="1"/>
        <c:lblOffset val="100"/>
        <c:baseTimeUnit val="years"/>
      </c:dateAx>
      <c:valAx>
        <c:axId val="5234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45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4-44ED-8BF3-736F2299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500160"/>
        <c:axId val="5239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4-44ED-8BF3-736F2299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00160"/>
        <c:axId val="523907840"/>
      </c:lineChart>
      <c:dateAx>
        <c:axId val="5235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907840"/>
        <c:crosses val="autoZero"/>
        <c:auto val="1"/>
        <c:lblOffset val="100"/>
        <c:baseTimeUnit val="years"/>
      </c:dateAx>
      <c:valAx>
        <c:axId val="5239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50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6-445F-81A6-5AF86E112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930624"/>
        <c:axId val="5239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6-445F-81A6-5AF86E112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30624"/>
        <c:axId val="523936896"/>
      </c:lineChart>
      <c:dateAx>
        <c:axId val="5239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936896"/>
        <c:crosses val="autoZero"/>
        <c:auto val="1"/>
        <c:lblOffset val="100"/>
        <c:baseTimeUnit val="years"/>
      </c:dateAx>
      <c:valAx>
        <c:axId val="5239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9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2.6</c:v>
                </c:pt>
                <c:pt idx="1">
                  <c:v>0.28999999999999998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A-47D6-8396-4EABA183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980160"/>
        <c:axId val="5239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47.29</c:v>
                </c:pt>
                <c:pt idx="1">
                  <c:v>73.8</c:v>
                </c:pt>
                <c:pt idx="2">
                  <c:v>78.25</c:v>
                </c:pt>
                <c:pt idx="3">
                  <c:v>74.61</c:v>
                </c:pt>
                <c:pt idx="4">
                  <c:v>65.64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A-47D6-8396-4EABA183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80160"/>
        <c:axId val="523986432"/>
      </c:lineChart>
      <c:dateAx>
        <c:axId val="52398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3986432"/>
        <c:crosses val="autoZero"/>
        <c:auto val="1"/>
        <c:lblOffset val="100"/>
        <c:baseTimeUnit val="years"/>
      </c:dateAx>
      <c:valAx>
        <c:axId val="5239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98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214.27</c:v>
                </c:pt>
                <c:pt idx="1">
                  <c:v>212.7</c:v>
                </c:pt>
                <c:pt idx="2">
                  <c:v>257.77</c:v>
                </c:pt>
                <c:pt idx="3">
                  <c:v>204.89</c:v>
                </c:pt>
                <c:pt idx="4">
                  <c:v>198.81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B20-9721-979EF4CC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034048"/>
        <c:axId val="5240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108</c:v>
                </c:pt>
                <c:pt idx="1">
                  <c:v>119.12</c:v>
                </c:pt>
                <c:pt idx="2">
                  <c:v>122.14</c:v>
                </c:pt>
                <c:pt idx="3">
                  <c:v>115.85</c:v>
                </c:pt>
                <c:pt idx="4">
                  <c:v>113.09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E-4B20-9721-979EF4CC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34048"/>
        <c:axId val="524035968"/>
      </c:lineChart>
      <c:dateAx>
        <c:axId val="52403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4035968"/>
        <c:crosses val="autoZero"/>
        <c:auto val="1"/>
        <c:lblOffset val="100"/>
        <c:baseTimeUnit val="years"/>
      </c:dateAx>
      <c:valAx>
        <c:axId val="5240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403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100.52</c:v>
                </c:pt>
                <c:pt idx="1">
                  <c:v>104.36</c:v>
                </c:pt>
                <c:pt idx="2">
                  <c:v>87.48</c:v>
                </c:pt>
                <c:pt idx="3">
                  <c:v>98.5</c:v>
                </c:pt>
                <c:pt idx="4">
                  <c:v>100.09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2-4002-87AB-87763281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075392"/>
        <c:axId val="52407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78.95</c:v>
                </c:pt>
                <c:pt idx="1">
                  <c:v>71.61</c:v>
                </c:pt>
                <c:pt idx="2">
                  <c:v>71.989999999999995</c:v>
                </c:pt>
                <c:pt idx="3">
                  <c:v>76.56</c:v>
                </c:pt>
                <c:pt idx="4">
                  <c:v>78.680000000000007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2-4002-87AB-87763281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75392"/>
        <c:axId val="524077312"/>
      </c:lineChart>
      <c:dateAx>
        <c:axId val="52407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4077312"/>
        <c:crosses val="autoZero"/>
        <c:auto val="1"/>
        <c:lblOffset val="100"/>
        <c:baseTimeUnit val="years"/>
      </c:dateAx>
      <c:valAx>
        <c:axId val="52407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407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6" zoomScaleNormal="86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千葉県　市原市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特定公共下水道</v>
      </c>
      <c r="Q8" s="47"/>
      <c r="R8" s="47"/>
      <c r="S8" s="47"/>
      <c r="T8" s="47"/>
      <c r="U8" s="47"/>
      <c r="V8" s="47"/>
      <c r="W8" s="47" t="str">
        <f>データ!L6</f>
        <v>-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277707</v>
      </c>
      <c r="AM8" s="49"/>
      <c r="AN8" s="49"/>
      <c r="AO8" s="49"/>
      <c r="AP8" s="49"/>
      <c r="AQ8" s="49"/>
      <c r="AR8" s="49"/>
      <c r="AS8" s="49"/>
      <c r="AT8" s="44">
        <f>データ!T6</f>
        <v>368.17</v>
      </c>
      <c r="AU8" s="44"/>
      <c r="AV8" s="44"/>
      <c r="AW8" s="44"/>
      <c r="AX8" s="44"/>
      <c r="AY8" s="44"/>
      <c r="AZ8" s="44"/>
      <c r="BA8" s="44"/>
      <c r="BB8" s="44">
        <f>データ!U6</f>
        <v>754.29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0.03</v>
      </c>
      <c r="Q10" s="44"/>
      <c r="R10" s="44"/>
      <c r="S10" s="44"/>
      <c r="T10" s="44"/>
      <c r="U10" s="44"/>
      <c r="V10" s="44"/>
      <c r="W10" s="44">
        <f>データ!Q6</f>
        <v>83.5</v>
      </c>
      <c r="X10" s="44"/>
      <c r="Y10" s="44"/>
      <c r="Z10" s="44"/>
      <c r="AA10" s="44"/>
      <c r="AB10" s="44"/>
      <c r="AC10" s="44"/>
      <c r="AD10" s="49">
        <f>データ!R6</f>
        <v>2100</v>
      </c>
      <c r="AE10" s="49"/>
      <c r="AF10" s="49"/>
      <c r="AG10" s="49"/>
      <c r="AH10" s="49"/>
      <c r="AI10" s="49"/>
      <c r="AJ10" s="49"/>
      <c r="AK10" s="2"/>
      <c r="AL10" s="49">
        <f>データ!V6</f>
        <v>70</v>
      </c>
      <c r="AM10" s="49"/>
      <c r="AN10" s="49"/>
      <c r="AO10" s="49"/>
      <c r="AP10" s="49"/>
      <c r="AQ10" s="49"/>
      <c r="AR10" s="49"/>
      <c r="AS10" s="49"/>
      <c r="AT10" s="44">
        <f>データ!W6</f>
        <v>1</v>
      </c>
      <c r="AU10" s="44"/>
      <c r="AV10" s="44"/>
      <c r="AW10" s="44"/>
      <c r="AX10" s="44"/>
      <c r="AY10" s="44"/>
      <c r="AZ10" s="44"/>
      <c r="BA10" s="44"/>
      <c r="BB10" s="44">
        <f>データ!X6</f>
        <v>70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/>
      </c>
      <c r="I86" s="25" t="str">
        <f>データ!CA6</f>
        <v/>
      </c>
      <c r="J86" s="25" t="str">
        <f>データ!CL6</f>
        <v/>
      </c>
      <c r="K86" s="25" t="str">
        <f>データ!CW6</f>
        <v/>
      </c>
      <c r="L86" s="25" t="str">
        <f>データ!DH6</f>
        <v/>
      </c>
      <c r="M86" s="25" t="s">
        <v>57</v>
      </c>
      <c r="N86" s="25" t="s">
        <v>57</v>
      </c>
      <c r="O86" s="25" t="str">
        <f>データ!EO6</f>
        <v/>
      </c>
    </row>
  </sheetData>
  <sheetProtection algorithmName="SHA-512" hashValue="FQhpgSBnduIvDyi9X+3QDG2mWJNBgBJ5Je4iPhcE9rJ7VidPoVxh6fpORPDmXMHmLZ6ZEhD154NCbOYejJESpw==" saltValue="IuHsOZIkkUt2tS9g0Z9Sm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122190</v>
      </c>
      <c r="D6" s="32">
        <f t="shared" si="3"/>
        <v>47</v>
      </c>
      <c r="E6" s="32">
        <f t="shared" si="3"/>
        <v>17</v>
      </c>
      <c r="F6" s="32">
        <f t="shared" si="3"/>
        <v>2</v>
      </c>
      <c r="G6" s="32">
        <f t="shared" si="3"/>
        <v>0</v>
      </c>
      <c r="H6" s="32" t="str">
        <f t="shared" si="3"/>
        <v>千葉県　市原市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特定公共下水道</v>
      </c>
      <c r="L6" s="32" t="str">
        <f t="shared" si="3"/>
        <v>-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0.03</v>
      </c>
      <c r="Q6" s="33">
        <f t="shared" si="3"/>
        <v>83.5</v>
      </c>
      <c r="R6" s="33">
        <f t="shared" si="3"/>
        <v>2100</v>
      </c>
      <c r="S6" s="33">
        <f t="shared" si="3"/>
        <v>277707</v>
      </c>
      <c r="T6" s="33">
        <f t="shared" si="3"/>
        <v>368.17</v>
      </c>
      <c r="U6" s="33">
        <f t="shared" si="3"/>
        <v>754.29</v>
      </c>
      <c r="V6" s="33">
        <f t="shared" si="3"/>
        <v>70</v>
      </c>
      <c r="W6" s="33">
        <f t="shared" si="3"/>
        <v>1</v>
      </c>
      <c r="X6" s="33">
        <f t="shared" si="3"/>
        <v>70</v>
      </c>
      <c r="Y6" s="34">
        <f>IF(Y7="",NA(),Y7)</f>
        <v>184.85</v>
      </c>
      <c r="Z6" s="34">
        <f t="shared" ref="Z6:AH6" si="4">IF(Z7="",NA(),Z7)</f>
        <v>177.09</v>
      </c>
      <c r="AA6" s="34">
        <f t="shared" si="4"/>
        <v>195.65</v>
      </c>
      <c r="AB6" s="34">
        <f t="shared" si="4"/>
        <v>181.73</v>
      </c>
      <c r="AC6" s="34">
        <f t="shared" si="4"/>
        <v>163.30000000000001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2.6</v>
      </c>
      <c r="BG6" s="34">
        <f t="shared" ref="BG6:BO6" si="7">IF(BG7="",NA(),BG7)</f>
        <v>0.28999999999999998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47.29</v>
      </c>
      <c r="BL6" s="34">
        <f t="shared" si="7"/>
        <v>73.8</v>
      </c>
      <c r="BM6" s="34">
        <f t="shared" si="7"/>
        <v>78.25</v>
      </c>
      <c r="BN6" s="34">
        <f t="shared" si="7"/>
        <v>74.61</v>
      </c>
      <c r="BO6" s="34">
        <f t="shared" si="7"/>
        <v>65.64</v>
      </c>
      <c r="BP6" s="33" t="str">
        <f>IF(BP7="","",IF(BP7="-","【-】","【"&amp;SUBSTITUTE(TEXT(BP7,"#,##0.00"),"-","△")&amp;"】"))</f>
        <v/>
      </c>
      <c r="BQ6" s="34">
        <f>IF(BQ7="",NA(),BQ7)</f>
        <v>214.27</v>
      </c>
      <c r="BR6" s="34">
        <f t="shared" ref="BR6:BZ6" si="8">IF(BR7="",NA(),BR7)</f>
        <v>212.7</v>
      </c>
      <c r="BS6" s="34">
        <f t="shared" si="8"/>
        <v>257.77</v>
      </c>
      <c r="BT6" s="34">
        <f t="shared" si="8"/>
        <v>204.89</v>
      </c>
      <c r="BU6" s="34">
        <f t="shared" si="8"/>
        <v>198.81</v>
      </c>
      <c r="BV6" s="34">
        <f t="shared" si="8"/>
        <v>108</v>
      </c>
      <c r="BW6" s="34">
        <f t="shared" si="8"/>
        <v>119.12</v>
      </c>
      <c r="BX6" s="34">
        <f t="shared" si="8"/>
        <v>122.14</v>
      </c>
      <c r="BY6" s="34">
        <f t="shared" si="8"/>
        <v>115.85</v>
      </c>
      <c r="BZ6" s="34">
        <f t="shared" si="8"/>
        <v>113.09</v>
      </c>
      <c r="CA6" s="33" t="str">
        <f>IF(CA7="","",IF(CA7="-","【-】","【"&amp;SUBSTITUTE(TEXT(CA7,"#,##0.00"),"-","△")&amp;"】"))</f>
        <v/>
      </c>
      <c r="CB6" s="34">
        <f>IF(CB7="",NA(),CB7)</f>
        <v>100.52</v>
      </c>
      <c r="CC6" s="34">
        <f t="shared" ref="CC6:CK6" si="9">IF(CC7="",NA(),CC7)</f>
        <v>104.36</v>
      </c>
      <c r="CD6" s="34">
        <f t="shared" si="9"/>
        <v>87.48</v>
      </c>
      <c r="CE6" s="34">
        <f t="shared" si="9"/>
        <v>98.5</v>
      </c>
      <c r="CF6" s="34">
        <f t="shared" si="9"/>
        <v>100.09</v>
      </c>
      <c r="CG6" s="34">
        <f t="shared" si="9"/>
        <v>78.95</v>
      </c>
      <c r="CH6" s="34">
        <f t="shared" si="9"/>
        <v>71.61</v>
      </c>
      <c r="CI6" s="34">
        <f t="shared" si="9"/>
        <v>71.989999999999995</v>
      </c>
      <c r="CJ6" s="34">
        <f t="shared" si="9"/>
        <v>76.56</v>
      </c>
      <c r="CK6" s="34">
        <f t="shared" si="9"/>
        <v>78.680000000000007</v>
      </c>
      <c r="CL6" s="33" t="str">
        <f>IF(CL7="","",IF(CL7="-","【-】","【"&amp;SUBSTITUTE(TEXT(CL7,"#,##0.00"),"-","△")&amp;"】"))</f>
        <v/>
      </c>
      <c r="CM6" s="34">
        <f>IF(CM7="",NA(),CM7)</f>
        <v>11.27</v>
      </c>
      <c r="CN6" s="34">
        <f t="shared" ref="CN6:CV6" si="10">IF(CN7="",NA(),CN7)</f>
        <v>8.2200000000000006</v>
      </c>
      <c r="CO6" s="34">
        <f t="shared" si="10"/>
        <v>8.6300000000000008</v>
      </c>
      <c r="CP6" s="34">
        <f t="shared" si="10"/>
        <v>8.98</v>
      </c>
      <c r="CQ6" s="34">
        <f t="shared" si="10"/>
        <v>22.53</v>
      </c>
      <c r="CR6" s="34">
        <f t="shared" si="10"/>
        <v>41.28</v>
      </c>
      <c r="CS6" s="34">
        <f t="shared" si="10"/>
        <v>38.549999999999997</v>
      </c>
      <c r="CT6" s="34">
        <f t="shared" si="10"/>
        <v>38.75</v>
      </c>
      <c r="CU6" s="34">
        <f t="shared" si="10"/>
        <v>38.94</v>
      </c>
      <c r="CV6" s="34">
        <f t="shared" si="10"/>
        <v>46.5</v>
      </c>
      <c r="CW6" s="33" t="str">
        <f>IF(CW7="","",IF(CW7="-","【-】","【"&amp;SUBSTITUTE(TEXT(CW7,"#,##0.00"),"-","△")&amp;"】"))</f>
        <v/>
      </c>
      <c r="CX6" s="34">
        <f>IF(CX7="",NA(),CX7)</f>
        <v>36.78</v>
      </c>
      <c r="CY6" s="34">
        <f t="shared" ref="CY6:DG6" si="11">IF(CY7="",NA(),CY7)</f>
        <v>41.77</v>
      </c>
      <c r="CZ6" s="34">
        <f t="shared" si="11"/>
        <v>50.63</v>
      </c>
      <c r="DA6" s="34">
        <f t="shared" si="11"/>
        <v>50</v>
      </c>
      <c r="DB6" s="34">
        <f t="shared" si="11"/>
        <v>40</v>
      </c>
      <c r="DC6" s="34">
        <f t="shared" si="11"/>
        <v>5.38</v>
      </c>
      <c r="DD6" s="34">
        <f t="shared" si="11"/>
        <v>5.65</v>
      </c>
      <c r="DE6" s="34">
        <f t="shared" si="11"/>
        <v>5.64</v>
      </c>
      <c r="DF6" s="34">
        <f t="shared" si="11"/>
        <v>5.77</v>
      </c>
      <c r="DG6" s="34">
        <f t="shared" si="11"/>
        <v>5.79</v>
      </c>
      <c r="DH6" s="33" t="str">
        <f>IF(DH7="","",IF(DH7="-","【-】","【"&amp;SUBSTITUTE(TEXT(DH7,"#,##0.00"),"-","△")&amp;"】"))</f>
        <v/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4">
        <f t="shared" si="14"/>
        <v>1.17</v>
      </c>
      <c r="EM6" s="34">
        <f t="shared" si="14"/>
        <v>0.25</v>
      </c>
      <c r="EN6" s="34">
        <f t="shared" si="14"/>
        <v>0.92</v>
      </c>
      <c r="EO6" s="33" t="str">
        <f>IF(EO7="","",IF(EO7="-","【-】","【"&amp;SUBSTITUTE(TEXT(EO7,"#,##0.00"),"-","△")&amp;"】"))</f>
        <v/>
      </c>
    </row>
    <row r="7" spans="1:145" s="35" customFormat="1" x14ac:dyDescent="0.15">
      <c r="A7" s="27"/>
      <c r="B7" s="36">
        <v>2017</v>
      </c>
      <c r="C7" s="36">
        <v>122190</v>
      </c>
      <c r="D7" s="36">
        <v>47</v>
      </c>
      <c r="E7" s="36">
        <v>17</v>
      </c>
      <c r="F7" s="36">
        <v>2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115</v>
      </c>
      <c r="O7" s="37" t="s">
        <v>117</v>
      </c>
      <c r="P7" s="37">
        <v>0.03</v>
      </c>
      <c r="Q7" s="37">
        <v>83.5</v>
      </c>
      <c r="R7" s="37">
        <v>2100</v>
      </c>
      <c r="S7" s="37">
        <v>277707</v>
      </c>
      <c r="T7" s="37">
        <v>368.17</v>
      </c>
      <c r="U7" s="37">
        <v>754.29</v>
      </c>
      <c r="V7" s="37">
        <v>70</v>
      </c>
      <c r="W7" s="37">
        <v>1</v>
      </c>
      <c r="X7" s="37">
        <v>70</v>
      </c>
      <c r="Y7" s="37">
        <v>184.85</v>
      </c>
      <c r="Z7" s="37">
        <v>177.09</v>
      </c>
      <c r="AA7" s="37">
        <v>195.65</v>
      </c>
      <c r="AB7" s="37">
        <v>181.73</v>
      </c>
      <c r="AC7" s="37">
        <v>163.30000000000001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2.6</v>
      </c>
      <c r="BG7" s="37">
        <v>0.28999999999999998</v>
      </c>
      <c r="BH7" s="37">
        <v>0</v>
      </c>
      <c r="BI7" s="37">
        <v>0</v>
      </c>
      <c r="BJ7" s="37">
        <v>0</v>
      </c>
      <c r="BK7" s="37">
        <v>47.29</v>
      </c>
      <c r="BL7" s="37">
        <v>73.8</v>
      </c>
      <c r="BM7" s="37">
        <v>78.25</v>
      </c>
      <c r="BN7" s="37">
        <v>74.61</v>
      </c>
      <c r="BO7" s="37">
        <v>65.64</v>
      </c>
      <c r="BP7" s="37"/>
      <c r="BQ7" s="37">
        <v>214.27</v>
      </c>
      <c r="BR7" s="37">
        <v>212.7</v>
      </c>
      <c r="BS7" s="37">
        <v>257.77</v>
      </c>
      <c r="BT7" s="37">
        <v>204.89</v>
      </c>
      <c r="BU7" s="37">
        <v>198.81</v>
      </c>
      <c r="BV7" s="37">
        <v>108</v>
      </c>
      <c r="BW7" s="37">
        <v>119.12</v>
      </c>
      <c r="BX7" s="37">
        <v>122.14</v>
      </c>
      <c r="BY7" s="37">
        <v>115.85</v>
      </c>
      <c r="BZ7" s="37">
        <v>113.09</v>
      </c>
      <c r="CA7" s="37"/>
      <c r="CB7" s="37">
        <v>100.52</v>
      </c>
      <c r="CC7" s="37">
        <v>104.36</v>
      </c>
      <c r="CD7" s="37">
        <v>87.48</v>
      </c>
      <c r="CE7" s="37">
        <v>98.5</v>
      </c>
      <c r="CF7" s="37">
        <v>100.09</v>
      </c>
      <c r="CG7" s="37">
        <v>78.95</v>
      </c>
      <c r="CH7" s="37">
        <v>71.61</v>
      </c>
      <c r="CI7" s="37">
        <v>71.989999999999995</v>
      </c>
      <c r="CJ7" s="37">
        <v>76.56</v>
      </c>
      <c r="CK7" s="37">
        <v>78.680000000000007</v>
      </c>
      <c r="CL7" s="37"/>
      <c r="CM7" s="37">
        <v>11.27</v>
      </c>
      <c r="CN7" s="37">
        <v>8.2200000000000006</v>
      </c>
      <c r="CO7" s="37">
        <v>8.6300000000000008</v>
      </c>
      <c r="CP7" s="37">
        <v>8.98</v>
      </c>
      <c r="CQ7" s="37">
        <v>22.53</v>
      </c>
      <c r="CR7" s="37">
        <v>41.28</v>
      </c>
      <c r="CS7" s="37">
        <v>38.549999999999997</v>
      </c>
      <c r="CT7" s="37">
        <v>38.75</v>
      </c>
      <c r="CU7" s="37">
        <v>38.94</v>
      </c>
      <c r="CV7" s="37">
        <v>46.5</v>
      </c>
      <c r="CW7" s="37"/>
      <c r="CX7" s="37">
        <v>36.78</v>
      </c>
      <c r="CY7" s="37">
        <v>41.77</v>
      </c>
      <c r="CZ7" s="37">
        <v>50.63</v>
      </c>
      <c r="DA7" s="37">
        <v>50</v>
      </c>
      <c r="DB7" s="37">
        <v>40</v>
      </c>
      <c r="DC7" s="37">
        <v>5.38</v>
      </c>
      <c r="DD7" s="37">
        <v>5.65</v>
      </c>
      <c r="DE7" s="37">
        <v>5.64</v>
      </c>
      <c r="DF7" s="37">
        <v>5.77</v>
      </c>
      <c r="DG7" s="37">
        <v>5.79</v>
      </c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1.17</v>
      </c>
      <c r="EM7" s="37">
        <v>0.25</v>
      </c>
      <c r="EN7" s="37">
        <v>0.92</v>
      </c>
      <c r="EO7" s="37"/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 </cp:lastModifiedBy>
  <dcterms:modified xsi:type="dcterms:W3CDTF">2019-02-21T03:15:54Z</dcterms:modified>
  <cp:category/>
</cp:coreProperties>
</file>