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6810" yWindow="5745" windowWidth="2172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Q6" i="5"/>
  <c r="W10" i="4" s="1"/>
  <c r="P6" i="5"/>
  <c r="P10" i="4" s="1"/>
  <c r="O6" i="5"/>
  <c r="N6" i="5"/>
  <c r="B10" i="4" s="1"/>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E85" i="4"/>
  <c r="I10" i="4"/>
  <c r="BB8" i="4"/>
  <c r="AT8" i="4"/>
  <c r="AL8" i="4"/>
  <c r="W8" i="4"/>
  <c r="P8" i="4"/>
  <c r="I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<sst xmlns="http://schemas.openxmlformats.org/spreadsheetml/2006/main" count="235" uniqueCount="120">
  <si>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</si>
  <si>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</si>
  <si>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</si>
  <si>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</si>
  <si>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</si>
  <si>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</si>
  <si>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</si>
  <si>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</si>
  <si>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</si>
  <si>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</si>
  <si>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</si>
  <si>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</si>
  <si>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</si>
  <si>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</si>
  <si>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</si>
  <si>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</si>
  <si>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</si>
  <si>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</si>
  <si>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</si>
  <si>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</si>
  <si>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</si>
  <si>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</si>
  <si>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</si>
  <si>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</si>
  <si>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</si>
  <si>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</si>
  <si>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</si>
  <si>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</si>
  <si>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</si>
  <si>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</si>
  <si>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</si>
  <si>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</si>
  <si>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</si>
  <si>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</si>
  <si>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</si>
  <si>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</si>
  <si>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</si>
  <si>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</si>
  <si>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</si>
  <si>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</si>
  <si>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</si>
  <si>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</si>
  <si>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</si>
  <si>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</si>
  <si>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</si>
  <si>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</si>
  <si>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</si>
  <si>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</si>
  <si>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</si>
  <si>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</si>
  <si>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</si>
  <si>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</si>
  <si>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</si>
  <si>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</si>
  <si>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</si>
  <si>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</si>
  <si>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</si>
  <si>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</si>
  <si>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</si>
  <si>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</si>
  <si>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</si>
  <si>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</si>
  <si>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</si>
  <si>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</si>
  <si>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</si>
  <si>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</si>
  <si>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</si>
  <si>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</si>
  <si>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</si>
  <si>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</si>
  <si>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</si>
  <si>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</si>
  <si>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</si>
  <si>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</si>
  <si>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</si>
  <si>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</si>
  <si>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</si>
  <si>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</si>
  <si>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</si>
  <si>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</si>
  <si>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</si>
  <si>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</si>
  <si>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</si>
  <si>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</si>
  <si>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</si>
  <si>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</si>
  <si>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</si>
  <si>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</si>
  <si>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</si>
  <si>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</si>
  <si>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</si>
  <si>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</si>
  <si>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</si>
  <si>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</si>
  <si>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</si>
  <si>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</si>
  <si>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</si>
  <si>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</si>
  <si>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</si>
  <si>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</si>
  <si>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</si>
  <si>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</si>
  <si>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</si>
  <si>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</si>
  <si>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</si>
  <si>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長門川水道企業団</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</si>
  <si>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</si>
  <si>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</si>
  <si>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</si>
  <si>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</si>
  <si>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</si>
  <si>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</si>
  <si>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</si>
  <si>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</si>
  <si>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</si>
  <si>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</si>
  <si>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①経常収支比率は100％を超え黒字を維持しております。③流動比率は類似団体平均値で推移しており現在のところ資金現金は微増となっています。④企業債残高は、類似団体よりも低い状況ですが、これからの施設等の老朽化による更新事業が増えてくると、上昇することが想定されます。⑤の料金回収率は100％を超え、料金収入で費用を賄っています。⑥給水原価が類似団体と比較して、高めであるのは、表流水と受水で構成される水源のうち、受水費が高いことによるものです。⑦施設利用率は、給水人口の減少や節水器具等の普及により配水量が減少したため減少傾向にあります。⑧有収率は、類似団体より高い水準で推移しています。高い有収率を維持するため、漏水の多い地区の配水管の布設替を実施しており、また、漏水の通報等に対して速やかに修理をし無駄な水を発生させないようにしています。
</t>
    <rPh sb="2" eb="4">
      <t>ケイジョウ</t>
    </rPh>
    <rPh sb="4" eb="6">
      <t>シュウシ</t>
    </rPh>
    <rPh sb="6" eb="8">
      <t>ヒリツ</t>
    </rPh>
    <rPh sb="14" eb="15">
      <t>コ</t>
    </rPh>
    <rPh sb="16" eb="18">
      <t>クロジ</t>
    </rPh>
    <rPh sb="19" eb="21">
      <t>イジ</t>
    </rPh>
    <rPh sb="29" eb="31">
      <t>リュウドウ</t>
    </rPh>
    <rPh sb="31" eb="33">
      <t>ヒリツ</t>
    </rPh>
    <rPh sb="34" eb="36">
      <t>ルイジ</t>
    </rPh>
    <rPh sb="36" eb="38">
      <t>ダンタイ</t>
    </rPh>
    <rPh sb="38" eb="41">
      <t>ヘイキンチ</t>
    </rPh>
    <rPh sb="42" eb="44">
      <t>スイイ</t>
    </rPh>
    <rPh sb="48" eb="50">
      <t>ゲンザイ</t>
    </rPh>
    <rPh sb="54" eb="56">
      <t>シキン</t>
    </rPh>
    <rPh sb="56" eb="58">
      <t>ゲンキン</t>
    </rPh>
    <rPh sb="59" eb="61">
      <t>ビゾウ</t>
    </rPh>
    <rPh sb="70" eb="72">
      <t>キギョウ</t>
    </rPh>
    <rPh sb="72" eb="73">
      <t>サイ</t>
    </rPh>
    <rPh sb="73" eb="75">
      <t>ザンダカ</t>
    </rPh>
    <rPh sb="77" eb="79">
      <t>ルイジ</t>
    </rPh>
    <rPh sb="79" eb="81">
      <t>ダンタイ</t>
    </rPh>
    <rPh sb="84" eb="85">
      <t>ヒク</t>
    </rPh>
    <rPh sb="86" eb="88">
      <t>ジョウキョウ</t>
    </rPh>
    <rPh sb="97" eb="99">
      <t>シセツ</t>
    </rPh>
    <rPh sb="99" eb="100">
      <t>トウ</t>
    </rPh>
    <rPh sb="101" eb="104">
      <t>ロウキュウカ</t>
    </rPh>
    <rPh sb="107" eb="109">
      <t>コウシン</t>
    </rPh>
    <rPh sb="109" eb="111">
      <t>ジギョウ</t>
    </rPh>
    <rPh sb="112" eb="113">
      <t>フ</t>
    </rPh>
    <rPh sb="119" eb="121">
      <t>ジョウショウ</t>
    </rPh>
    <rPh sb="126" eb="128">
      <t>ソウテイ</t>
    </rPh>
    <rPh sb="135" eb="137">
      <t>リョウキン</t>
    </rPh>
    <rPh sb="137" eb="139">
      <t>カイシュウ</t>
    </rPh>
    <rPh sb="139" eb="140">
      <t>リツ</t>
    </rPh>
    <rPh sb="146" eb="147">
      <t>コ</t>
    </rPh>
    <rPh sb="149" eb="151">
      <t>リョウキン</t>
    </rPh>
    <rPh sb="151" eb="153">
      <t>シュウニュウ</t>
    </rPh>
    <rPh sb="154" eb="156">
      <t>ヒヨウ</t>
    </rPh>
    <rPh sb="157" eb="158">
      <t>マカナ</t>
    </rPh>
    <rPh sb="165" eb="167">
      <t>キュウスイ</t>
    </rPh>
    <rPh sb="167" eb="169">
      <t>ゲンカ</t>
    </rPh>
    <rPh sb="170" eb="172">
      <t>ルイジ</t>
    </rPh>
    <rPh sb="172" eb="174">
      <t>ダンタイ</t>
    </rPh>
    <rPh sb="175" eb="177">
      <t>ヒカク</t>
    </rPh>
    <rPh sb="180" eb="181">
      <t>タカ</t>
    </rPh>
    <rPh sb="188" eb="189">
      <t>ヒョウ</t>
    </rPh>
    <rPh sb="189" eb="191">
      <t>リュウスイ</t>
    </rPh>
    <rPh sb="192" eb="194">
      <t>ジュスイ</t>
    </rPh>
    <rPh sb="195" eb="197">
      <t>コウセイ</t>
    </rPh>
    <rPh sb="200" eb="202">
      <t>スイゲン</t>
    </rPh>
    <rPh sb="206" eb="208">
      <t>ジュスイ</t>
    </rPh>
    <rPh sb="208" eb="209">
      <t>ヒ</t>
    </rPh>
    <rPh sb="210" eb="211">
      <t>タカ</t>
    </rPh>
    <rPh sb="223" eb="225">
      <t>シセツ</t>
    </rPh>
    <rPh sb="225" eb="228">
      <t>リヨウリツ</t>
    </rPh>
    <rPh sb="230" eb="232">
      <t>キュウスイ</t>
    </rPh>
    <rPh sb="232" eb="234">
      <t>ジンコウ</t>
    </rPh>
    <rPh sb="235" eb="237">
      <t>ゲンショウ</t>
    </rPh>
    <rPh sb="238" eb="240">
      <t>セッスイ</t>
    </rPh>
    <rPh sb="240" eb="242">
      <t>キグ</t>
    </rPh>
    <rPh sb="242" eb="243">
      <t>トウ</t>
    </rPh>
    <rPh sb="244" eb="246">
      <t>フキュウ</t>
    </rPh>
    <rPh sb="249" eb="251">
      <t>ハイスイ</t>
    </rPh>
    <rPh sb="251" eb="252">
      <t>リョウ</t>
    </rPh>
    <rPh sb="253" eb="254">
      <t>ゲン</t>
    </rPh>
    <rPh sb="254" eb="255">
      <t>ショウ</t>
    </rPh>
    <rPh sb="259" eb="261">
      <t>ゲンショウ</t>
    </rPh>
    <rPh sb="261" eb="263">
      <t>ケイコウ</t>
    </rPh>
    <rPh sb="270" eb="272">
      <t>ユウシュウ</t>
    </rPh>
    <rPh sb="272" eb="273">
      <t>リツ</t>
    </rPh>
    <rPh sb="275" eb="277">
      <t>ルイジ</t>
    </rPh>
    <rPh sb="277" eb="279">
      <t>ダンタイ</t>
    </rPh>
    <rPh sb="281" eb="282">
      <t>タカ</t>
    </rPh>
    <rPh sb="283" eb="285">
      <t>スイジュン</t>
    </rPh>
    <rPh sb="286" eb="288">
      <t>スイイ</t>
    </rPh>
    <rPh sb="294" eb="295">
      <t>タカ</t>
    </rPh>
    <rPh sb="296" eb="298">
      <t>ユウシュウ</t>
    </rPh>
    <rPh sb="298" eb="299">
      <t>リツ</t>
    </rPh>
    <rPh sb="300" eb="302">
      <t>イジ</t>
    </rPh>
    <rPh sb="307" eb="309">
      <t>ロウスイ</t>
    </rPh>
    <rPh sb="310" eb="311">
      <t>オオ</t>
    </rPh>
    <rPh sb="312" eb="314">
      <t>チク</t>
    </rPh>
    <rPh sb="315" eb="318">
      <t>ハイスイカン</t>
    </rPh>
    <rPh sb="319" eb="321">
      <t>フセツ</t>
    </rPh>
    <rPh sb="321" eb="322">
      <t>ガエ</t>
    </rPh>
    <rPh sb="323" eb="325">
      <t>ジッシ</t>
    </rPh>
    <rPh sb="333" eb="335">
      <t>ロウスイ</t>
    </rPh>
    <rPh sb="336" eb="338">
      <t>ツウホウ</t>
    </rPh>
    <rPh sb="338" eb="339">
      <t>トウ</t>
    </rPh>
    <rPh sb="340" eb="341">
      <t>タイ</t>
    </rPh>
    <rPh sb="343" eb="344">
      <t>スミ</t>
    </rPh>
    <rPh sb="347" eb="349">
      <t>シュウリ</t>
    </rPh>
    <rPh sb="351" eb="353">
      <t>ムダ</t>
    </rPh>
    <rPh sb="354" eb="355">
      <t>ミズ</t>
    </rPh>
    <rPh sb="356" eb="358">
      <t>ハッセイ</t>
    </rPh>
    <phoneticPr fontId="7"/>
  </si>
  <si>
    <t>　①有形固定資産のうち償却対象資産の減価償却がどの程度進んでいるかを表す指標で、老朽化度合いを示す有形固定資産減価償却率は、平成25年度までは類似団体平均とほぼ同じ35％前後でしたが、会計制度改正によるみなし償却（補助金等で取得した資産について補助金部分の償却を行なわない制度）廃止に伴い、平成28年度66％と類似団体平均より非常に高くなっております。これは、みなし償却を行なっていた資産が老朽化している傾向が高いことを示しています。
　②管路経年化率は、類似団体平均より少ない状況ですが、これから徐々に上がっていくことから計画的な配水管の更新が必要になります。
　③管路更新率は年度によって差がありますが、更新の優先度を決めて行っており類似団体平均より低い傾向です。</t>
    <rPh sb="249" eb="251">
      <t>ジョジョ</t>
    </rPh>
    <rPh sb="252" eb="253">
      <t>ア</t>
    </rPh>
    <rPh sb="262" eb="265">
      <t>ケイカクテキ</t>
    </rPh>
    <rPh sb="266" eb="269">
      <t>ハイスイカン</t>
    </rPh>
    <rPh sb="270" eb="272">
      <t>コウシン</t>
    </rPh>
    <rPh sb="273" eb="275">
      <t>ヒツヨウ</t>
    </rPh>
    <rPh sb="304" eb="306">
      <t>コウシン</t>
    </rPh>
    <rPh sb="307" eb="310">
      <t>ユウセンド</t>
    </rPh>
    <rPh sb="311" eb="312">
      <t>キ</t>
    </rPh>
    <rPh sb="314" eb="315">
      <t>オコナ</t>
    </rPh>
    <phoneticPr fontId="7"/>
  </si>
  <si>
    <t>　全体的に経営の健全性、効率性については類似団体と比較してほぼ良好ですが、これから施設の老朽化、耐震化に対応するため、平成29、30年度で経営戦略を策定し、財政とのバランスを考慮し優先度、重要度、ダウンサイジング等に応じた更新計画を策定し安定給水に努めていきます。</t>
    <rPh sb="1" eb="4">
      <t>ゼンタイテキ</t>
    </rPh>
    <rPh sb="5" eb="7">
      <t>ケイエイ</t>
    </rPh>
    <rPh sb="8" eb="11">
      <t>ケンゼンセイ</t>
    </rPh>
    <rPh sb="12" eb="15">
      <t>コウリツセイ</t>
    </rPh>
    <rPh sb="20" eb="22">
      <t>ルイジ</t>
    </rPh>
    <rPh sb="22" eb="24">
      <t>ダンタイ</t>
    </rPh>
    <rPh sb="25" eb="27">
      <t>ヒカク</t>
    </rPh>
    <rPh sb="31" eb="33">
      <t>リョウコウ</t>
    </rPh>
    <rPh sb="41" eb="43">
      <t>シセツ</t>
    </rPh>
    <rPh sb="44" eb="47">
      <t>ロウキュウカ</t>
    </rPh>
    <rPh sb="48" eb="51">
      <t>タイシンカ</t>
    </rPh>
    <rPh sb="52" eb="54">
      <t>タイオウ</t>
    </rPh>
    <rPh sb="59" eb="61">
      <t>ヘイセイ</t>
    </rPh>
    <rPh sb="66" eb="67">
      <t>ネン</t>
    </rPh>
    <rPh sb="67" eb="68">
      <t>ド</t>
    </rPh>
    <rPh sb="69" eb="71">
      <t>ケイエイ</t>
    </rPh>
    <rPh sb="71" eb="73">
      <t>センリャク</t>
    </rPh>
    <rPh sb="74" eb="76">
      <t>サクテイ</t>
    </rPh>
    <rPh sb="78" eb="80">
      <t>ザイセイ</t>
    </rPh>
    <rPh sb="87" eb="89">
      <t>コウリョ</t>
    </rPh>
    <rPh sb="90" eb="93">
      <t>ユウセンド</t>
    </rPh>
    <rPh sb="94" eb="97">
      <t>ジュウヨウド</t>
    </rPh>
    <rPh sb="106" eb="107">
      <t>トウ</t>
    </rPh>
    <rPh sb="108" eb="109">
      <t>オウ</t>
    </rPh>
    <rPh sb="111" eb="113">
      <t>コウシン</t>
    </rPh>
    <rPh sb="113" eb="115">
      <t>ケイカク</t>
    </rPh>
    <rPh sb="116" eb="118">
      <t>サクテイ</t>
    </rPh>
    <rPh sb="119" eb="121">
      <t>アンテイ</t>
    </rPh>
    <rPh sb="121" eb="123">
      <t>キュウスイ</t>
    </rPh>
    <rPh sb="124" eb="125">
      <t>ツト</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</si>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</sst>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0.92</c:v>
                </c:pt>
                <c:pt idx="1">
                  <c:v>0.48</c:v>
                </c:pt>
                <c:pt idx="2">
                  <c:v>0.28000000000000003</c:v>
                </c:pt>
                <c:pt idx="3">
                  <c:v>0.15</c:v>
                </c:pt>
                <c:pt idx="4" formatCode="#,##0.00;&quot;△&quot;#,##0.00">
                  <c:v>0</c:v>
                </c:pt>
              </c:numCache>
            </c:numRef>
          </c:val>
          <c:extLst>
            <c:ext xmlns:c16="http://schemas.microsoft.com/office/drawing/2014/chart" uri="{C3380CC4-5D6E-409C-BE32-E72D297353CC}">
              <c16:uniqueId val="{00000000-AB4E-415B-A307-4A6FC6D1FFB4}"/>
            </c:ext>
          </c:extLst>
        </c:ser>
        <c:dLbls>
          <c:showLegendKey val="0"/>
          <c:showVal val="0"/>
          <c:showCatName val="0"/>
          <c:showSerName val="0"/>
          <c:showPercent val="0"/>
          <c:showBubbleSize val="0"/>
        </c:dLbls>
        <c:gapWidth val="150"/>
        <c:axId val="72193152"/>
        <c:axId val="7219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AB4E-415B-A307-4A6FC6D1FFB4}"/>
            </c:ext>
          </c:extLst>
        </c:ser>
        <c:dLbls>
          <c:showLegendKey val="0"/>
          <c:showVal val="0"/>
          <c:showCatName val="0"/>
          <c:showSerName val="0"/>
          <c:showPercent val="0"/>
          <c:showBubbleSize val="0"/>
        </c:dLbls>
        <c:marker val="1"/>
        <c:smooth val="0"/>
        <c:axId val="72193152"/>
        <c:axId val="72195072"/>
      </c:lineChart>
      <c:dateAx>
        <c:axId val="72193152"/>
        <c:scaling>
          <c:orientation val="minMax"/>
        </c:scaling>
        <c:delete val="1"/>
        <c:axPos val="b"/>
        <c:numFmt formatCode="ge" sourceLinked="1"/>
        <c:majorTickMark val="none"/>
        <c:minorTickMark val="none"/>
        <c:tickLblPos val="none"/>
        <c:crossAx val="72195072"/>
        <c:crosses val="autoZero"/>
        <c:auto val="1"/>
        <c:lblOffset val="100"/>
        <c:baseTimeUnit val="years"/>
      </c:dateAx>
      <c:valAx>
        <c:axId val="721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71.16</c:v>
                </c:pt>
                <c:pt idx="1">
                  <c:v>70.680000000000007</c:v>
                </c:pt>
                <c:pt idx="2">
                  <c:v>69.430000000000007</c:v>
                </c:pt>
                <c:pt idx="3">
                  <c:v>69.150000000000006</c:v>
                </c:pt>
                <c:pt idx="4">
                  <c:v>71.08</c:v>
                </c:pt>
              </c:numCache>
            </c:numRef>
          </c:val>
          <c:extLst>
            <c:ext xmlns:c16="http://schemas.microsoft.com/office/drawing/2014/chart" uri="{C3380CC4-5D6E-409C-BE32-E72D297353CC}">
              <c16:uniqueId val="{00000000-C88F-43D1-BAD1-DEC25D96E62F}"/>
            </c:ext>
          </c:extLst>
        </c:ser>
        <c:dLbls>
          <c:showLegendKey val="0"/>
          <c:showVal val="0"/>
          <c:showCatName val="0"/>
          <c:showSerName val="0"/>
          <c:showPercent val="0"/>
          <c:showBubbleSize val="0"/>
        </c:dLbls>
        <c:gapWidth val="150"/>
        <c:axId val="73776512"/>
        <c:axId val="7379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C88F-43D1-BAD1-DEC25D96E62F}"/>
            </c:ext>
          </c:extLst>
        </c:ser>
        <c:dLbls>
          <c:showLegendKey val="0"/>
          <c:showVal val="0"/>
          <c:showCatName val="0"/>
          <c:showSerName val="0"/>
          <c:showPercent val="0"/>
          <c:showBubbleSize val="0"/>
        </c:dLbls>
        <c:marker val="1"/>
        <c:smooth val="0"/>
        <c:axId val="73776512"/>
        <c:axId val="73790976"/>
      </c:lineChart>
      <c:dateAx>
        <c:axId val="73776512"/>
        <c:scaling>
          <c:orientation val="minMax"/>
        </c:scaling>
        <c:delete val="1"/>
        <c:axPos val="b"/>
        <c:numFmt formatCode="ge" sourceLinked="1"/>
        <c:majorTickMark val="none"/>
        <c:minorTickMark val="none"/>
        <c:tickLblPos val="none"/>
        <c:crossAx val="73790976"/>
        <c:crosses val="autoZero"/>
        <c:auto val="1"/>
        <c:lblOffset val="100"/>
        <c:baseTimeUnit val="years"/>
      </c:dateAx>
      <c:valAx>
        <c:axId val="737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95.21</c:v>
                </c:pt>
                <c:pt idx="1">
                  <c:v>95.17</c:v>
                </c:pt>
                <c:pt idx="2">
                  <c:v>95.34</c:v>
                </c:pt>
                <c:pt idx="3">
                  <c:v>96.12</c:v>
                </c:pt>
                <c:pt idx="4">
                  <c:v>91.63</c:v>
                </c:pt>
              </c:numCache>
            </c:numRef>
          </c:val>
          <c:extLst>
            <c:ext xmlns:c16="http://schemas.microsoft.com/office/drawing/2014/chart" uri="{C3380CC4-5D6E-409C-BE32-E72D297353CC}">
              <c16:uniqueId val="{00000000-4A34-4392-B3FA-9064C41BD8EB}"/>
            </c:ext>
          </c:extLst>
        </c:ser>
        <c:dLbls>
          <c:showLegendKey val="0"/>
          <c:showVal val="0"/>
          <c:showCatName val="0"/>
          <c:showSerName val="0"/>
          <c:showPercent val="0"/>
          <c:showBubbleSize val="0"/>
        </c:dLbls>
        <c:gapWidth val="150"/>
        <c:axId val="73811072"/>
        <c:axId val="7381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4A34-4392-B3FA-9064C41BD8EB}"/>
            </c:ext>
          </c:extLst>
        </c:ser>
        <c:dLbls>
          <c:showLegendKey val="0"/>
          <c:showVal val="0"/>
          <c:showCatName val="0"/>
          <c:showSerName val="0"/>
          <c:showPercent val="0"/>
          <c:showBubbleSize val="0"/>
        </c:dLbls>
        <c:marker val="1"/>
        <c:smooth val="0"/>
        <c:axId val="73811072"/>
        <c:axId val="73812992"/>
      </c:lineChart>
      <c:dateAx>
        <c:axId val="73811072"/>
        <c:scaling>
          <c:orientation val="minMax"/>
        </c:scaling>
        <c:delete val="1"/>
        <c:axPos val="b"/>
        <c:numFmt formatCode="ge" sourceLinked="1"/>
        <c:majorTickMark val="none"/>
        <c:minorTickMark val="none"/>
        <c:tickLblPos val="none"/>
        <c:crossAx val="73812992"/>
        <c:crosses val="autoZero"/>
        <c:auto val="1"/>
        <c:lblOffset val="100"/>
        <c:baseTimeUnit val="years"/>
      </c:dateAx>
      <c:valAx>
        <c:axId val="738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103.01</c:v>
                </c:pt>
                <c:pt idx="1">
                  <c:v>103.76</c:v>
                </c:pt>
                <c:pt idx="2">
                  <c:v>111.27</c:v>
                </c:pt>
                <c:pt idx="3">
                  <c:v>109.14</c:v>
                </c:pt>
                <c:pt idx="4">
                  <c:v>109.05</c:v>
                </c:pt>
              </c:numCache>
            </c:numRef>
          </c:val>
          <c:extLst>
            <c:ext xmlns:c16="http://schemas.microsoft.com/office/drawing/2014/chart" uri="{C3380CC4-5D6E-409C-BE32-E72D297353CC}">
              <c16:uniqueId val="{00000000-D10D-4A0F-A6AB-6B52F2CC1D48}"/>
            </c:ext>
          </c:extLst>
        </c:ser>
        <c:dLbls>
          <c:showLegendKey val="0"/>
          <c:showVal val="0"/>
          <c:showCatName val="0"/>
          <c:showSerName val="0"/>
          <c:showPercent val="0"/>
          <c:showBubbleSize val="0"/>
        </c:dLbls>
        <c:gapWidth val="150"/>
        <c:axId val="73421568"/>
        <c:axId val="7342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D10D-4A0F-A6AB-6B52F2CC1D48}"/>
            </c:ext>
          </c:extLst>
        </c:ser>
        <c:dLbls>
          <c:showLegendKey val="0"/>
          <c:showVal val="0"/>
          <c:showCatName val="0"/>
          <c:showSerName val="0"/>
          <c:showPercent val="0"/>
          <c:showBubbleSize val="0"/>
        </c:dLbls>
        <c:marker val="1"/>
        <c:smooth val="0"/>
        <c:axId val="73421568"/>
        <c:axId val="73423488"/>
      </c:lineChart>
      <c:dateAx>
        <c:axId val="73421568"/>
        <c:scaling>
          <c:orientation val="minMax"/>
        </c:scaling>
        <c:delete val="1"/>
        <c:axPos val="b"/>
        <c:numFmt formatCode="ge" sourceLinked="1"/>
        <c:majorTickMark val="none"/>
        <c:minorTickMark val="none"/>
        <c:tickLblPos val="none"/>
        <c:crossAx val="73423488"/>
        <c:crosses val="autoZero"/>
        <c:auto val="1"/>
        <c:lblOffset val="100"/>
        <c:baseTimeUnit val="years"/>
      </c:dateAx>
      <c:valAx>
        <c:axId val="73423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4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34.97</c:v>
                </c:pt>
                <c:pt idx="1">
                  <c:v>36.19</c:v>
                </c:pt>
                <c:pt idx="2">
                  <c:v>63.04</c:v>
                </c:pt>
                <c:pt idx="3">
                  <c:v>64.5</c:v>
                </c:pt>
                <c:pt idx="4">
                  <c:v>66.180000000000007</c:v>
                </c:pt>
              </c:numCache>
            </c:numRef>
          </c:val>
          <c:extLst>
            <c:ext xmlns:c16="http://schemas.microsoft.com/office/drawing/2014/chart" uri="{C3380CC4-5D6E-409C-BE32-E72D297353CC}">
              <c16:uniqueId val="{00000000-3B5A-4C20-806E-76A224BFC2B5}"/>
            </c:ext>
          </c:extLst>
        </c:ser>
        <c:dLbls>
          <c:showLegendKey val="0"/>
          <c:showVal val="0"/>
          <c:showCatName val="0"/>
          <c:showSerName val="0"/>
          <c:showPercent val="0"/>
          <c:showBubbleSize val="0"/>
        </c:dLbls>
        <c:gapWidth val="150"/>
        <c:axId val="73453952"/>
        <c:axId val="7345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3B5A-4C20-806E-76A224BFC2B5}"/>
            </c:ext>
          </c:extLst>
        </c:ser>
        <c:dLbls>
          <c:showLegendKey val="0"/>
          <c:showVal val="0"/>
          <c:showCatName val="0"/>
          <c:showSerName val="0"/>
          <c:showPercent val="0"/>
          <c:showBubbleSize val="0"/>
        </c:dLbls>
        <c:marker val="1"/>
        <c:smooth val="0"/>
        <c:axId val="73453952"/>
        <c:axId val="73455872"/>
      </c:lineChart>
      <c:dateAx>
        <c:axId val="73453952"/>
        <c:scaling>
          <c:orientation val="minMax"/>
        </c:scaling>
        <c:delete val="1"/>
        <c:axPos val="b"/>
        <c:numFmt formatCode="ge" sourceLinked="1"/>
        <c:majorTickMark val="none"/>
        <c:minorTickMark val="none"/>
        <c:tickLblPos val="none"/>
        <c:crossAx val="73455872"/>
        <c:crosses val="autoZero"/>
        <c:auto val="1"/>
        <c:lblOffset val="100"/>
        <c:baseTimeUnit val="years"/>
      </c:dateAx>
      <c:valAx>
        <c:axId val="734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0.5</c:v>
                </c:pt>
                <c:pt idx="1">
                  <c:v>0.51</c:v>
                </c:pt>
                <c:pt idx="2">
                  <c:v>0.51</c:v>
                </c:pt>
                <c:pt idx="3">
                  <c:v>0.69</c:v>
                </c:pt>
                <c:pt idx="4">
                  <c:v>0.69</c:v>
                </c:pt>
              </c:numCache>
            </c:numRef>
          </c:val>
          <c:extLst>
            <c:ext xmlns:c16="http://schemas.microsoft.com/office/drawing/2014/chart" uri="{C3380CC4-5D6E-409C-BE32-E72D297353CC}">
              <c16:uniqueId val="{00000000-A8CF-4288-B795-9E0623F93B95}"/>
            </c:ext>
          </c:extLst>
        </c:ser>
        <c:dLbls>
          <c:showLegendKey val="0"/>
          <c:showVal val="0"/>
          <c:showCatName val="0"/>
          <c:showSerName val="0"/>
          <c:showPercent val="0"/>
          <c:showBubbleSize val="0"/>
        </c:dLbls>
        <c:gapWidth val="150"/>
        <c:axId val="73555968"/>
        <c:axId val="7355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A8CF-4288-B795-9E0623F93B95}"/>
            </c:ext>
          </c:extLst>
        </c:ser>
        <c:dLbls>
          <c:showLegendKey val="0"/>
          <c:showVal val="0"/>
          <c:showCatName val="0"/>
          <c:showSerName val="0"/>
          <c:showPercent val="0"/>
          <c:showBubbleSize val="0"/>
        </c:dLbls>
        <c:marker val="1"/>
        <c:smooth val="0"/>
        <c:axId val="73555968"/>
        <c:axId val="73557888"/>
      </c:lineChart>
      <c:dateAx>
        <c:axId val="73555968"/>
        <c:scaling>
          <c:orientation val="minMax"/>
        </c:scaling>
        <c:delete val="1"/>
        <c:axPos val="b"/>
        <c:numFmt formatCode="ge" sourceLinked="1"/>
        <c:majorTickMark val="none"/>
        <c:minorTickMark val="none"/>
        <c:tickLblPos val="none"/>
        <c:crossAx val="73557888"/>
        <c:crosses val="autoZero"/>
        <c:auto val="1"/>
        <c:lblOffset val="100"/>
        <c:baseTimeUnit val="years"/>
      </c:dateAx>
      <c:valAx>
        <c:axId val="7355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5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D3-4209-8162-FB970D96D468}"/>
            </c:ext>
          </c:extLst>
        </c:ser>
        <c:dLbls>
          <c:showLegendKey val="0"/>
          <c:showVal val="0"/>
          <c:showCatName val="0"/>
          <c:showSerName val="0"/>
          <c:showPercent val="0"/>
          <c:showBubbleSize val="0"/>
        </c:dLbls>
        <c:gapWidth val="150"/>
        <c:axId val="73590272"/>
        <c:axId val="7359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3BD3-4209-8162-FB970D96D468}"/>
            </c:ext>
          </c:extLst>
        </c:ser>
        <c:dLbls>
          <c:showLegendKey val="0"/>
          <c:showVal val="0"/>
          <c:showCatName val="0"/>
          <c:showSerName val="0"/>
          <c:showPercent val="0"/>
          <c:showBubbleSize val="0"/>
        </c:dLbls>
        <c:marker val="1"/>
        <c:smooth val="0"/>
        <c:axId val="73590272"/>
        <c:axId val="73592192"/>
      </c:lineChart>
      <c:dateAx>
        <c:axId val="73590272"/>
        <c:scaling>
          <c:orientation val="minMax"/>
        </c:scaling>
        <c:delete val="1"/>
        <c:axPos val="b"/>
        <c:numFmt formatCode="ge" sourceLinked="1"/>
        <c:majorTickMark val="none"/>
        <c:minorTickMark val="none"/>
        <c:tickLblPos val="none"/>
        <c:crossAx val="73592192"/>
        <c:crosses val="autoZero"/>
        <c:auto val="1"/>
        <c:lblOffset val="100"/>
        <c:baseTimeUnit val="years"/>
      </c:dateAx>
      <c:valAx>
        <c:axId val="73592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5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1056.18</c:v>
                </c:pt>
                <c:pt idx="1">
                  <c:v>2753.48</c:v>
                </c:pt>
                <c:pt idx="2">
                  <c:v>481.02</c:v>
                </c:pt>
                <c:pt idx="3">
                  <c:v>535.4</c:v>
                </c:pt>
                <c:pt idx="4">
                  <c:v>595.55999999999995</c:v>
                </c:pt>
              </c:numCache>
            </c:numRef>
          </c:val>
          <c:extLst>
            <c:ext xmlns:c16="http://schemas.microsoft.com/office/drawing/2014/chart" uri="{C3380CC4-5D6E-409C-BE32-E72D297353CC}">
              <c16:uniqueId val="{00000000-7066-4F37-A5A7-B127F58C68B7}"/>
            </c:ext>
          </c:extLst>
        </c:ser>
        <c:dLbls>
          <c:showLegendKey val="0"/>
          <c:showVal val="0"/>
          <c:showCatName val="0"/>
          <c:showSerName val="0"/>
          <c:showPercent val="0"/>
          <c:showBubbleSize val="0"/>
        </c:dLbls>
        <c:gapWidth val="150"/>
        <c:axId val="73651712"/>
        <c:axId val="7365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7066-4F37-A5A7-B127F58C68B7}"/>
            </c:ext>
          </c:extLst>
        </c:ser>
        <c:dLbls>
          <c:showLegendKey val="0"/>
          <c:showVal val="0"/>
          <c:showCatName val="0"/>
          <c:showSerName val="0"/>
          <c:showPercent val="0"/>
          <c:showBubbleSize val="0"/>
        </c:dLbls>
        <c:marker val="1"/>
        <c:smooth val="0"/>
        <c:axId val="73651712"/>
        <c:axId val="73653632"/>
      </c:lineChart>
      <c:dateAx>
        <c:axId val="73651712"/>
        <c:scaling>
          <c:orientation val="minMax"/>
        </c:scaling>
        <c:delete val="1"/>
        <c:axPos val="b"/>
        <c:numFmt formatCode="ge" sourceLinked="1"/>
        <c:majorTickMark val="none"/>
        <c:minorTickMark val="none"/>
        <c:tickLblPos val="none"/>
        <c:crossAx val="73653632"/>
        <c:crosses val="autoZero"/>
        <c:auto val="1"/>
        <c:lblOffset val="100"/>
        <c:baseTimeUnit val="years"/>
      </c:dateAx>
      <c:valAx>
        <c:axId val="73653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6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254.86</c:v>
                </c:pt>
                <c:pt idx="1">
                  <c:v>243.15</c:v>
                </c:pt>
                <c:pt idx="2">
                  <c:v>233.58</c:v>
                </c:pt>
                <c:pt idx="3">
                  <c:v>214.33</c:v>
                </c:pt>
                <c:pt idx="4">
                  <c:v>200.74</c:v>
                </c:pt>
              </c:numCache>
            </c:numRef>
          </c:val>
          <c:extLst>
            <c:ext xmlns:c16="http://schemas.microsoft.com/office/drawing/2014/chart" uri="{C3380CC4-5D6E-409C-BE32-E72D297353CC}">
              <c16:uniqueId val="{00000000-EE7F-4ED1-84FD-A147DD032501}"/>
            </c:ext>
          </c:extLst>
        </c:ser>
        <c:dLbls>
          <c:showLegendKey val="0"/>
          <c:showVal val="0"/>
          <c:showCatName val="0"/>
          <c:showSerName val="0"/>
          <c:showPercent val="0"/>
          <c:showBubbleSize val="0"/>
        </c:dLbls>
        <c:gapWidth val="150"/>
        <c:axId val="73929856"/>
        <c:axId val="739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EE7F-4ED1-84FD-A147DD032501}"/>
            </c:ext>
          </c:extLst>
        </c:ser>
        <c:dLbls>
          <c:showLegendKey val="0"/>
          <c:showVal val="0"/>
          <c:showCatName val="0"/>
          <c:showSerName val="0"/>
          <c:showPercent val="0"/>
          <c:showBubbleSize val="0"/>
        </c:dLbls>
        <c:marker val="1"/>
        <c:smooth val="0"/>
        <c:axId val="73929856"/>
        <c:axId val="73931776"/>
      </c:lineChart>
      <c:dateAx>
        <c:axId val="73929856"/>
        <c:scaling>
          <c:orientation val="minMax"/>
        </c:scaling>
        <c:delete val="1"/>
        <c:axPos val="b"/>
        <c:numFmt formatCode="ge" sourceLinked="1"/>
        <c:majorTickMark val="none"/>
        <c:minorTickMark val="none"/>
        <c:tickLblPos val="none"/>
        <c:crossAx val="73931776"/>
        <c:crosses val="autoZero"/>
        <c:auto val="1"/>
        <c:lblOffset val="100"/>
        <c:baseTimeUnit val="years"/>
      </c:dateAx>
      <c:valAx>
        <c:axId val="73931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9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99.57</c:v>
                </c:pt>
                <c:pt idx="1">
                  <c:v>103.11</c:v>
                </c:pt>
                <c:pt idx="2">
                  <c:v>103.86</c:v>
                </c:pt>
                <c:pt idx="3">
                  <c:v>106.02</c:v>
                </c:pt>
                <c:pt idx="4">
                  <c:v>106.16</c:v>
                </c:pt>
              </c:numCache>
            </c:numRef>
          </c:val>
          <c:extLst>
            <c:ext xmlns:c16="http://schemas.microsoft.com/office/drawing/2014/chart" uri="{C3380CC4-5D6E-409C-BE32-E72D297353CC}">
              <c16:uniqueId val="{00000000-94E3-454E-B850-99147944677C}"/>
            </c:ext>
          </c:extLst>
        </c:ser>
        <c:dLbls>
          <c:showLegendKey val="0"/>
          <c:showVal val="0"/>
          <c:showCatName val="0"/>
          <c:showSerName val="0"/>
          <c:showPercent val="0"/>
          <c:showBubbleSize val="0"/>
        </c:dLbls>
        <c:gapWidth val="150"/>
        <c:axId val="73983488"/>
        <c:axId val="7398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94E3-454E-B850-99147944677C}"/>
            </c:ext>
          </c:extLst>
        </c:ser>
        <c:dLbls>
          <c:showLegendKey val="0"/>
          <c:showVal val="0"/>
          <c:showCatName val="0"/>
          <c:showSerName val="0"/>
          <c:showPercent val="0"/>
          <c:showBubbleSize val="0"/>
        </c:dLbls>
        <c:marker val="1"/>
        <c:smooth val="0"/>
        <c:axId val="73983488"/>
        <c:axId val="73985024"/>
      </c:lineChart>
      <c:dateAx>
        <c:axId val="73983488"/>
        <c:scaling>
          <c:orientation val="minMax"/>
        </c:scaling>
        <c:delete val="1"/>
        <c:axPos val="b"/>
        <c:numFmt formatCode="ge" sourceLinked="1"/>
        <c:majorTickMark val="none"/>
        <c:minorTickMark val="none"/>
        <c:tickLblPos val="none"/>
        <c:crossAx val="73985024"/>
        <c:crosses val="autoZero"/>
        <c:auto val="1"/>
        <c:lblOffset val="100"/>
        <c:baseTimeUnit val="years"/>
      </c:dateAx>
      <c:valAx>
        <c:axId val="7398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9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212.95</c:v>
                </c:pt>
                <c:pt idx="1">
                  <c:v>205.24</c:v>
                </c:pt>
                <c:pt idx="2">
                  <c:v>203.28</c:v>
                </c:pt>
                <c:pt idx="3">
                  <c:v>199.16</c:v>
                </c:pt>
                <c:pt idx="4">
                  <c:v>198.91</c:v>
                </c:pt>
              </c:numCache>
            </c:numRef>
          </c:val>
          <c:extLst>
            <c:ext xmlns:c16="http://schemas.microsoft.com/office/drawing/2014/chart" uri="{C3380CC4-5D6E-409C-BE32-E72D297353CC}">
              <c16:uniqueId val="{00000000-4097-4EF3-B661-BFDB930302A3}"/>
            </c:ext>
          </c:extLst>
        </c:ser>
        <c:dLbls>
          <c:showLegendKey val="0"/>
          <c:showVal val="0"/>
          <c:showCatName val="0"/>
          <c:showSerName val="0"/>
          <c:showPercent val="0"/>
          <c:showBubbleSize val="0"/>
        </c:dLbls>
        <c:gapWidth val="150"/>
        <c:axId val="73752576"/>
        <c:axId val="7375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4097-4EF3-B661-BFDB930302A3}"/>
            </c:ext>
          </c:extLst>
        </c:ser>
        <c:dLbls>
          <c:showLegendKey val="0"/>
          <c:showVal val="0"/>
          <c:showCatName val="0"/>
          <c:showSerName val="0"/>
          <c:showPercent val="0"/>
          <c:showBubbleSize val="0"/>
        </c:dLbls>
        <c:marker val="1"/>
        <c:smooth val="0"/>
        <c:axId val="73752576"/>
        <c:axId val="73754496"/>
      </c:lineChart>
      <c:dateAx>
        <c:axId val="73752576"/>
        <c:scaling>
          <c:orientation val="minMax"/>
        </c:scaling>
        <c:delete val="1"/>
        <c:axPos val="b"/>
        <c:numFmt formatCode="ge" sourceLinked="1"/>
        <c:majorTickMark val="none"/>
        <c:minorTickMark val="none"/>
        <c:tickLblPos val="none"/>
        <c:crossAx val="73754496"/>
        <c:crosses val="autoZero"/>
        <c:auto val="1"/>
        <c:lblOffset val="100"/>
        <c:baseTimeUnit val="years"/>
      </c:dateAx>
      <c:valAx>
        <c:axId val="7375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千葉県　長門川水道企業団</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119</v>
      </c>
      <c r="AE8" s="84"/>
      <c r="AF8" s="84"/>
      <c r="AG8" s="84"/>
      <c r="AH8" s="84"/>
      <c r="AI8" s="84"/>
      <c r="AJ8" s="84"/>
      <c r="AK8" s="5"/>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78.86</v>
      </c>
      <c r="J10" s="68"/>
      <c r="K10" s="68"/>
      <c r="L10" s="68"/>
      <c r="M10" s="68"/>
      <c r="N10" s="68"/>
      <c r="O10" s="69"/>
      <c r="P10" s="70">
        <f>データ!$P$6</f>
        <v>16.350000000000001</v>
      </c>
      <c r="Q10" s="70"/>
      <c r="R10" s="70"/>
      <c r="S10" s="70"/>
      <c r="T10" s="70"/>
      <c r="U10" s="70"/>
      <c r="V10" s="70"/>
      <c r="W10" s="71">
        <f>データ!$Q$6</f>
        <v>3996</v>
      </c>
      <c r="X10" s="71"/>
      <c r="Y10" s="71"/>
      <c r="Z10" s="71"/>
      <c r="AA10" s="71"/>
      <c r="AB10" s="71"/>
      <c r="AC10" s="71"/>
      <c r="AD10" s="2"/>
      <c r="AE10" s="2"/>
      <c r="AF10" s="2"/>
      <c r="AG10" s="2"/>
      <c r="AH10" s="5"/>
      <c r="AI10" s="5"/>
      <c r="AJ10" s="5"/>
      <c r="AK10" s="5"/>
      <c r="AL10" s="71">
        <f>データ!$U$6</f>
        <v>18971</v>
      </c>
      <c r="AM10" s="71"/>
      <c r="AN10" s="71"/>
      <c r="AO10" s="71"/>
      <c r="AP10" s="71"/>
      <c r="AQ10" s="71"/>
      <c r="AR10" s="71"/>
      <c r="AS10" s="71"/>
      <c r="AT10" s="67">
        <f>データ!$V$6</f>
        <v>36.5</v>
      </c>
      <c r="AU10" s="68"/>
      <c r="AV10" s="68"/>
      <c r="AW10" s="68"/>
      <c r="AX10" s="68"/>
      <c r="AY10" s="68"/>
      <c r="AZ10" s="68"/>
      <c r="BA10" s="68"/>
      <c r="BB10" s="70">
        <f>データ!$W$6</f>
        <v>519.75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128023</v>
      </c>
      <c r="D6" s="34">
        <f t="shared" si="3"/>
        <v>46</v>
      </c>
      <c r="E6" s="34">
        <f t="shared" si="3"/>
        <v>1</v>
      </c>
      <c r="F6" s="34">
        <f t="shared" si="3"/>
        <v>0</v>
      </c>
      <c r="G6" s="34">
        <f t="shared" si="3"/>
        <v>1</v>
      </c>
      <c r="H6" s="34" t="str">
        <f t="shared" si="3"/>
        <v>千葉県　長門川水道企業団</v>
      </c>
      <c r="I6" s="34" t="str">
        <f t="shared" si="3"/>
        <v>法適用</v>
      </c>
      <c r="J6" s="34" t="str">
        <f t="shared" si="3"/>
        <v>水道事業</v>
      </c>
      <c r="K6" s="34" t="str">
        <f t="shared" si="3"/>
        <v>末端給水事業</v>
      </c>
      <c r="L6" s="34" t="str">
        <f t="shared" si="3"/>
        <v>A6</v>
      </c>
      <c r="M6" s="34">
        <f t="shared" si="3"/>
        <v>0</v>
      </c>
      <c r="N6" s="35" t="str">
        <f t="shared" si="3"/>
        <v>-</v>
      </c>
      <c r="O6" s="35">
        <f t="shared" si="3"/>
        <v>78.86</v>
      </c>
      <c r="P6" s="35">
        <f t="shared" si="3"/>
        <v>16.350000000000001</v>
      </c>
      <c r="Q6" s="35">
        <f t="shared" si="3"/>
        <v>3996</v>
      </c>
      <c r="R6" s="35" t="str">
        <f t="shared" si="3"/>
        <v>-</v>
      </c>
      <c r="S6" s="35" t="str">
        <f t="shared" si="3"/>
        <v>-</v>
      </c>
      <c r="T6" s="35" t="str">
        <f t="shared" si="3"/>
        <v>-</v>
      </c>
      <c r="U6" s="35">
        <f t="shared" si="3"/>
        <v>18971</v>
      </c>
      <c r="V6" s="35">
        <f t="shared" si="3"/>
        <v>36.5</v>
      </c>
      <c r="W6" s="35">
        <f t="shared" si="3"/>
        <v>519.75</v>
      </c>
      <c r="X6" s="36">
        <f>IF(X7="",NA(),X7)</f>
        <v>103.01</v>
      </c>
      <c r="Y6" s="36">
        <f t="shared" ref="Y6:AG6" si="4">IF(Y7="",NA(),Y7)</f>
        <v>103.76</v>
      </c>
      <c r="Z6" s="36">
        <f t="shared" si="4"/>
        <v>111.27</v>
      </c>
      <c r="AA6" s="36">
        <f t="shared" si="4"/>
        <v>109.14</v>
      </c>
      <c r="AB6" s="36">
        <f t="shared" si="4"/>
        <v>109.05</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1056.18</v>
      </c>
      <c r="AU6" s="36">
        <f t="shared" ref="AU6:BC6" si="6">IF(AU7="",NA(),AU7)</f>
        <v>2753.48</v>
      </c>
      <c r="AV6" s="36">
        <f t="shared" si="6"/>
        <v>481.02</v>
      </c>
      <c r="AW6" s="36">
        <f t="shared" si="6"/>
        <v>535.4</v>
      </c>
      <c r="AX6" s="36">
        <f t="shared" si="6"/>
        <v>595.55999999999995</v>
      </c>
      <c r="AY6" s="36">
        <f t="shared" si="6"/>
        <v>915.5</v>
      </c>
      <c r="AZ6" s="36">
        <f t="shared" si="6"/>
        <v>963.24</v>
      </c>
      <c r="BA6" s="36">
        <f t="shared" si="6"/>
        <v>381.53</v>
      </c>
      <c r="BB6" s="36">
        <f t="shared" si="6"/>
        <v>391.54</v>
      </c>
      <c r="BC6" s="36">
        <f t="shared" si="6"/>
        <v>384.34</v>
      </c>
      <c r="BD6" s="35" t="str">
        <f>IF(BD7="","",IF(BD7="-","【-】","【"&amp;SUBSTITUTE(TEXT(BD7,"#,##0.00"),"-","△")&amp;"】"))</f>
        <v>【262.87】</v>
      </c>
      <c r="BE6" s="36">
        <f>IF(BE7="",NA(),BE7)</f>
        <v>254.86</v>
      </c>
      <c r="BF6" s="36">
        <f t="shared" ref="BF6:BN6" si="7">IF(BF7="",NA(),BF7)</f>
        <v>243.15</v>
      </c>
      <c r="BG6" s="36">
        <f t="shared" si="7"/>
        <v>233.58</v>
      </c>
      <c r="BH6" s="36">
        <f t="shared" si="7"/>
        <v>214.33</v>
      </c>
      <c r="BI6" s="36">
        <f t="shared" si="7"/>
        <v>200.74</v>
      </c>
      <c r="BJ6" s="36">
        <f t="shared" si="7"/>
        <v>404.78</v>
      </c>
      <c r="BK6" s="36">
        <f t="shared" si="7"/>
        <v>400.38</v>
      </c>
      <c r="BL6" s="36">
        <f t="shared" si="7"/>
        <v>393.27</v>
      </c>
      <c r="BM6" s="36">
        <f t="shared" si="7"/>
        <v>386.97</v>
      </c>
      <c r="BN6" s="36">
        <f t="shared" si="7"/>
        <v>380.58</v>
      </c>
      <c r="BO6" s="35" t="str">
        <f>IF(BO7="","",IF(BO7="-","【-】","【"&amp;SUBSTITUTE(TEXT(BO7,"#,##0.00"),"-","△")&amp;"】"))</f>
        <v>【270.87】</v>
      </c>
      <c r="BP6" s="36">
        <f>IF(BP7="",NA(),BP7)</f>
        <v>99.57</v>
      </c>
      <c r="BQ6" s="36">
        <f t="shared" ref="BQ6:BY6" si="8">IF(BQ7="",NA(),BQ7)</f>
        <v>103.11</v>
      </c>
      <c r="BR6" s="36">
        <f t="shared" si="8"/>
        <v>103.86</v>
      </c>
      <c r="BS6" s="36">
        <f t="shared" si="8"/>
        <v>106.02</v>
      </c>
      <c r="BT6" s="36">
        <f t="shared" si="8"/>
        <v>106.16</v>
      </c>
      <c r="BU6" s="36">
        <f t="shared" si="8"/>
        <v>98.07</v>
      </c>
      <c r="BV6" s="36">
        <f t="shared" si="8"/>
        <v>96.56</v>
      </c>
      <c r="BW6" s="36">
        <f t="shared" si="8"/>
        <v>100.47</v>
      </c>
      <c r="BX6" s="36">
        <f t="shared" si="8"/>
        <v>101.72</v>
      </c>
      <c r="BY6" s="36">
        <f t="shared" si="8"/>
        <v>102.38</v>
      </c>
      <c r="BZ6" s="35" t="str">
        <f>IF(BZ7="","",IF(BZ7="-","【-】","【"&amp;SUBSTITUTE(TEXT(BZ7,"#,##0.00"),"-","△")&amp;"】"))</f>
        <v>【105.59】</v>
      </c>
      <c r="CA6" s="36">
        <f>IF(CA7="",NA(),CA7)</f>
        <v>212.95</v>
      </c>
      <c r="CB6" s="36">
        <f t="shared" ref="CB6:CJ6" si="9">IF(CB7="",NA(),CB7)</f>
        <v>205.24</v>
      </c>
      <c r="CC6" s="36">
        <f t="shared" si="9"/>
        <v>203.28</v>
      </c>
      <c r="CD6" s="36">
        <f t="shared" si="9"/>
        <v>199.16</v>
      </c>
      <c r="CE6" s="36">
        <f t="shared" si="9"/>
        <v>198.91</v>
      </c>
      <c r="CF6" s="36">
        <f t="shared" si="9"/>
        <v>172.26</v>
      </c>
      <c r="CG6" s="36">
        <f t="shared" si="9"/>
        <v>177.14</v>
      </c>
      <c r="CH6" s="36">
        <f t="shared" si="9"/>
        <v>169.82</v>
      </c>
      <c r="CI6" s="36">
        <f t="shared" si="9"/>
        <v>168.2</v>
      </c>
      <c r="CJ6" s="36">
        <f t="shared" si="9"/>
        <v>168.67</v>
      </c>
      <c r="CK6" s="35" t="str">
        <f>IF(CK7="","",IF(CK7="-","【-】","【"&amp;SUBSTITUTE(TEXT(CK7,"#,##0.00"),"-","△")&amp;"】"))</f>
        <v>【163.27】</v>
      </c>
      <c r="CL6" s="36">
        <f>IF(CL7="",NA(),CL7)</f>
        <v>71.16</v>
      </c>
      <c r="CM6" s="36">
        <f t="shared" ref="CM6:CU6" si="10">IF(CM7="",NA(),CM7)</f>
        <v>70.680000000000007</v>
      </c>
      <c r="CN6" s="36">
        <f t="shared" si="10"/>
        <v>69.430000000000007</v>
      </c>
      <c r="CO6" s="36">
        <f t="shared" si="10"/>
        <v>69.150000000000006</v>
      </c>
      <c r="CP6" s="36">
        <f t="shared" si="10"/>
        <v>71.08</v>
      </c>
      <c r="CQ6" s="36">
        <f t="shared" si="10"/>
        <v>55.68</v>
      </c>
      <c r="CR6" s="36">
        <f t="shared" si="10"/>
        <v>55.64</v>
      </c>
      <c r="CS6" s="36">
        <f t="shared" si="10"/>
        <v>55.13</v>
      </c>
      <c r="CT6" s="36">
        <f t="shared" si="10"/>
        <v>54.77</v>
      </c>
      <c r="CU6" s="36">
        <f t="shared" si="10"/>
        <v>54.92</v>
      </c>
      <c r="CV6" s="35" t="str">
        <f>IF(CV7="","",IF(CV7="-","【-】","【"&amp;SUBSTITUTE(TEXT(CV7,"#,##0.00"),"-","△")&amp;"】"))</f>
        <v>【59.94】</v>
      </c>
      <c r="CW6" s="36">
        <f>IF(CW7="",NA(),CW7)</f>
        <v>95.21</v>
      </c>
      <c r="CX6" s="36">
        <f t="shared" ref="CX6:DF6" si="11">IF(CX7="",NA(),CX7)</f>
        <v>95.17</v>
      </c>
      <c r="CY6" s="36">
        <f t="shared" si="11"/>
        <v>95.34</v>
      </c>
      <c r="CZ6" s="36">
        <f t="shared" si="11"/>
        <v>96.12</v>
      </c>
      <c r="DA6" s="36">
        <f t="shared" si="11"/>
        <v>91.63</v>
      </c>
      <c r="DB6" s="36">
        <f t="shared" si="11"/>
        <v>83.18</v>
      </c>
      <c r="DC6" s="36">
        <f t="shared" si="11"/>
        <v>83.09</v>
      </c>
      <c r="DD6" s="36">
        <f t="shared" si="11"/>
        <v>83</v>
      </c>
      <c r="DE6" s="36">
        <f t="shared" si="11"/>
        <v>82.89</v>
      </c>
      <c r="DF6" s="36">
        <f t="shared" si="11"/>
        <v>82.66</v>
      </c>
      <c r="DG6" s="35" t="str">
        <f>IF(DG7="","",IF(DG7="-","【-】","【"&amp;SUBSTITUTE(TEXT(DG7,"#,##0.00"),"-","△")&amp;"】"))</f>
        <v>【90.22】</v>
      </c>
      <c r="DH6" s="36">
        <f>IF(DH7="",NA(),DH7)</f>
        <v>34.97</v>
      </c>
      <c r="DI6" s="36">
        <f t="shared" ref="DI6:DQ6" si="12">IF(DI7="",NA(),DI7)</f>
        <v>36.19</v>
      </c>
      <c r="DJ6" s="36">
        <f t="shared" si="12"/>
        <v>63.04</v>
      </c>
      <c r="DK6" s="36">
        <f t="shared" si="12"/>
        <v>64.5</v>
      </c>
      <c r="DL6" s="36">
        <f t="shared" si="12"/>
        <v>66.180000000000007</v>
      </c>
      <c r="DM6" s="36">
        <f t="shared" si="12"/>
        <v>38.07</v>
      </c>
      <c r="DN6" s="36">
        <f t="shared" si="12"/>
        <v>39.06</v>
      </c>
      <c r="DO6" s="36">
        <f t="shared" si="12"/>
        <v>46.66</v>
      </c>
      <c r="DP6" s="36">
        <f t="shared" si="12"/>
        <v>47.46</v>
      </c>
      <c r="DQ6" s="36">
        <f t="shared" si="12"/>
        <v>48.49</v>
      </c>
      <c r="DR6" s="35" t="str">
        <f>IF(DR7="","",IF(DR7="-","【-】","【"&amp;SUBSTITUTE(TEXT(DR7,"#,##0.00"),"-","△")&amp;"】"))</f>
        <v>【47.91】</v>
      </c>
      <c r="DS6" s="36">
        <f>IF(DS7="",NA(),DS7)</f>
        <v>0.5</v>
      </c>
      <c r="DT6" s="36">
        <f t="shared" ref="DT6:EB6" si="13">IF(DT7="",NA(),DT7)</f>
        <v>0.51</v>
      </c>
      <c r="DU6" s="36">
        <f t="shared" si="13"/>
        <v>0.51</v>
      </c>
      <c r="DV6" s="36">
        <f t="shared" si="13"/>
        <v>0.69</v>
      </c>
      <c r="DW6" s="36">
        <f t="shared" si="13"/>
        <v>0.69</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0.92</v>
      </c>
      <c r="EE6" s="36">
        <f t="shared" ref="EE6:EM6" si="14">IF(EE7="",NA(),EE7)</f>
        <v>0.48</v>
      </c>
      <c r="EF6" s="36">
        <f t="shared" si="14"/>
        <v>0.28000000000000003</v>
      </c>
      <c r="EG6" s="36">
        <f t="shared" si="14"/>
        <v>0.15</v>
      </c>
      <c r="EH6" s="35">
        <f t="shared" si="14"/>
        <v>0</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128023</v>
      </c>
      <c r="D7" s="38">
        <v>46</v>
      </c>
      <c r="E7" s="38">
        <v>1</v>
      </c>
      <c r="F7" s="38">
        <v>0</v>
      </c>
      <c r="G7" s="38">
        <v>1</v>
      </c>
      <c r="H7" s="38" t="s">
        <v>105</v>
      </c>
      <c r="I7" s="38" t="s">
        <v>106</v>
      </c>
      <c r="J7" s="38" t="s">
        <v>107</v>
      </c>
      <c r="K7" s="38" t="s">
        <v>108</v>
      </c>
      <c r="L7" s="38" t="s">
        <v>109</v>
      </c>
      <c r="M7" s="38"/>
      <c r="N7" s="39" t="s">
        <v>110</v>
      </c>
      <c r="O7" s="39">
        <v>78.86</v>
      </c>
      <c r="P7" s="39">
        <v>16.350000000000001</v>
      </c>
      <c r="Q7" s="39">
        <v>3996</v>
      </c>
      <c r="R7" s="39" t="s">
        <v>110</v>
      </c>
      <c r="S7" s="39" t="s">
        <v>110</v>
      </c>
      <c r="T7" s="39" t="s">
        <v>110</v>
      </c>
      <c r="U7" s="39">
        <v>18971</v>
      </c>
      <c r="V7" s="39">
        <v>36.5</v>
      </c>
      <c r="W7" s="39">
        <v>519.75</v>
      </c>
      <c r="X7" s="39">
        <v>103.01</v>
      </c>
      <c r="Y7" s="39">
        <v>103.76</v>
      </c>
      <c r="Z7" s="39">
        <v>111.27</v>
      </c>
      <c r="AA7" s="39">
        <v>109.14</v>
      </c>
      <c r="AB7" s="39">
        <v>109.05</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1056.18</v>
      </c>
      <c r="AU7" s="39">
        <v>2753.48</v>
      </c>
      <c r="AV7" s="39">
        <v>481.02</v>
      </c>
      <c r="AW7" s="39">
        <v>535.4</v>
      </c>
      <c r="AX7" s="39">
        <v>595.55999999999995</v>
      </c>
      <c r="AY7" s="39">
        <v>915.5</v>
      </c>
      <c r="AZ7" s="39">
        <v>963.24</v>
      </c>
      <c r="BA7" s="39">
        <v>381.53</v>
      </c>
      <c r="BB7" s="39">
        <v>391.54</v>
      </c>
      <c r="BC7" s="39">
        <v>384.34</v>
      </c>
      <c r="BD7" s="39">
        <v>262.87</v>
      </c>
      <c r="BE7" s="39">
        <v>254.86</v>
      </c>
      <c r="BF7" s="39">
        <v>243.15</v>
      </c>
      <c r="BG7" s="39">
        <v>233.58</v>
      </c>
      <c r="BH7" s="39">
        <v>214.33</v>
      </c>
      <c r="BI7" s="39">
        <v>200.74</v>
      </c>
      <c r="BJ7" s="39">
        <v>404.78</v>
      </c>
      <c r="BK7" s="39">
        <v>400.38</v>
      </c>
      <c r="BL7" s="39">
        <v>393.27</v>
      </c>
      <c r="BM7" s="39">
        <v>386.97</v>
      </c>
      <c r="BN7" s="39">
        <v>380.58</v>
      </c>
      <c r="BO7" s="39">
        <v>270.87</v>
      </c>
      <c r="BP7" s="39">
        <v>99.57</v>
      </c>
      <c r="BQ7" s="39">
        <v>103.11</v>
      </c>
      <c r="BR7" s="39">
        <v>103.86</v>
      </c>
      <c r="BS7" s="39">
        <v>106.02</v>
      </c>
      <c r="BT7" s="39">
        <v>106.16</v>
      </c>
      <c r="BU7" s="39">
        <v>98.07</v>
      </c>
      <c r="BV7" s="39">
        <v>96.56</v>
      </c>
      <c r="BW7" s="39">
        <v>100.47</v>
      </c>
      <c r="BX7" s="39">
        <v>101.72</v>
      </c>
      <c r="BY7" s="39">
        <v>102.38</v>
      </c>
      <c r="BZ7" s="39">
        <v>105.59</v>
      </c>
      <c r="CA7" s="39">
        <v>212.95</v>
      </c>
      <c r="CB7" s="39">
        <v>205.24</v>
      </c>
      <c r="CC7" s="39">
        <v>203.28</v>
      </c>
      <c r="CD7" s="39">
        <v>199.16</v>
      </c>
      <c r="CE7" s="39">
        <v>198.91</v>
      </c>
      <c r="CF7" s="39">
        <v>172.26</v>
      </c>
      <c r="CG7" s="39">
        <v>177.14</v>
      </c>
      <c r="CH7" s="39">
        <v>169.82</v>
      </c>
      <c r="CI7" s="39">
        <v>168.2</v>
      </c>
      <c r="CJ7" s="39">
        <v>168.67</v>
      </c>
      <c r="CK7" s="39">
        <v>163.27000000000001</v>
      </c>
      <c r="CL7" s="39">
        <v>71.16</v>
      </c>
      <c r="CM7" s="39">
        <v>70.680000000000007</v>
      </c>
      <c r="CN7" s="39">
        <v>69.430000000000007</v>
      </c>
      <c r="CO7" s="39">
        <v>69.150000000000006</v>
      </c>
      <c r="CP7" s="39">
        <v>71.08</v>
      </c>
      <c r="CQ7" s="39">
        <v>55.68</v>
      </c>
      <c r="CR7" s="39">
        <v>55.64</v>
      </c>
      <c r="CS7" s="39">
        <v>55.13</v>
      </c>
      <c r="CT7" s="39">
        <v>54.77</v>
      </c>
      <c r="CU7" s="39">
        <v>54.92</v>
      </c>
      <c r="CV7" s="39">
        <v>59.94</v>
      </c>
      <c r="CW7" s="39">
        <v>95.21</v>
      </c>
      <c r="CX7" s="39">
        <v>95.17</v>
      </c>
      <c r="CY7" s="39">
        <v>95.34</v>
      </c>
      <c r="CZ7" s="39">
        <v>96.12</v>
      </c>
      <c r="DA7" s="39">
        <v>91.63</v>
      </c>
      <c r="DB7" s="39">
        <v>83.18</v>
      </c>
      <c r="DC7" s="39">
        <v>83.09</v>
      </c>
      <c r="DD7" s="39">
        <v>83</v>
      </c>
      <c r="DE7" s="39">
        <v>82.89</v>
      </c>
      <c r="DF7" s="39">
        <v>82.66</v>
      </c>
      <c r="DG7" s="39">
        <v>90.22</v>
      </c>
      <c r="DH7" s="39">
        <v>34.97</v>
      </c>
      <c r="DI7" s="39">
        <v>36.19</v>
      </c>
      <c r="DJ7" s="39">
        <v>63.04</v>
      </c>
      <c r="DK7" s="39">
        <v>64.5</v>
      </c>
      <c r="DL7" s="39">
        <v>66.180000000000007</v>
      </c>
      <c r="DM7" s="39">
        <v>38.07</v>
      </c>
      <c r="DN7" s="39">
        <v>39.06</v>
      </c>
      <c r="DO7" s="39">
        <v>46.66</v>
      </c>
      <c r="DP7" s="39">
        <v>47.46</v>
      </c>
      <c r="DQ7" s="39">
        <v>48.49</v>
      </c>
      <c r="DR7" s="39">
        <v>47.91</v>
      </c>
      <c r="DS7" s="39">
        <v>0.5</v>
      </c>
      <c r="DT7" s="39">
        <v>0.51</v>
      </c>
      <c r="DU7" s="39">
        <v>0.51</v>
      </c>
      <c r="DV7" s="39">
        <v>0.69</v>
      </c>
      <c r="DW7" s="39">
        <v>0.69</v>
      </c>
      <c r="DX7" s="39">
        <v>7.73</v>
      </c>
      <c r="DY7" s="39">
        <v>8.8699999999999992</v>
      </c>
      <c r="DZ7" s="39">
        <v>9.85</v>
      </c>
      <c r="EA7" s="39">
        <v>9.7100000000000009</v>
      </c>
      <c r="EB7" s="39">
        <v>12.79</v>
      </c>
      <c r="EC7" s="39">
        <v>15</v>
      </c>
      <c r="ED7" s="39">
        <v>0.92</v>
      </c>
      <c r="EE7" s="39">
        <v>0.48</v>
      </c>
      <c r="EF7" s="39">
        <v>0.28000000000000003</v>
      </c>
      <c r="EG7" s="39">
        <v>0.15</v>
      </c>
      <c r="EH7" s="39">
        <v>0</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2018-01-31T01:00:24Z</cp:lastPrinted>
  <dcterms:created xsi:type="dcterms:W3CDTF">2017-12-25T01:26:06Z</dcterms:created>
  <dcterms:modified xsi:type="dcterms:W3CDTF">2018-02-20T07:44:33Z</dcterms:modified>
  <cp:category/>
</cp:coreProperties>
</file>