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117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I10" i="4"/>
  <c r="AL8" i="4"/>
  <c r="P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<sst xmlns="http://schemas.openxmlformats.org/spreadsheetml/2006/main" count="240" uniqueCount="125">
  <si>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</si>
  <si>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</si>
  <si>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</si>
  <si>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</si>
  <si>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</si>
  <si>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</si>
  <si>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</si>
  <si>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</si>
  <si>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</si>
  <si>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</si>
  <si>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</si>
  <si>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</si>
  <si>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</si>
  <si>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</si>
  <si>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</si>
  <si>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</si>
  <si>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</si>
  <si>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</si>
  <si>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</si>
  <si>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</si>
  <si>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</si>
  <si>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</si>
  <si>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</si>
  <si>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</si>
  <si>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</si>
  <si>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</si>
  <si>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</si>
  <si>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</si>
  <si>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</si>
  <si>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</si>
  <si>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</si>
  <si>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</si>
  <si>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</si>
  <si>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</si>
  <si>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</si>
  <si>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</si>
  <si>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</si>
  <si>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</si>
  <si>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</si>
  <si>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</si>
  <si>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</si>
  <si>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</si>
  <si>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</si>
  <si>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</si>
  <si>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</si>
  <si>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</si>
  <si>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</si>
  <si>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</si>
  <si>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</si>
  <si>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</si>
  <si>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</si>
  <si>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</si>
  <si>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</si>
  <si>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</si>
  <si>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</si>
  <si>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</si>
  <si>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</si>
  <si>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</si>
  <si>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</si>
  <si>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</si>
  <si>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</si>
  <si>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</si>
  <si>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</si>
  <si>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</si>
  <si>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</si>
  <si>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</si>
  <si>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</si>
  <si>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</si>
  <si>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</si>
  <si>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</si>
  <si>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</si>
  <si>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</si>
  <si>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</si>
  <si>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</si>
  <si>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</si>
  <si>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</si>
  <si>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</si>
  <si>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</si>
  <si>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</si>
  <si>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</si>
  <si>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</si>
  <si>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</si>
  <si>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</si>
  <si>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</si>
  <si>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</si>
  <si>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</si>
  <si>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</si>
  <si>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</si>
  <si>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</si>
  <si>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</si>
  <si>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</si>
  <si>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</si>
  <si>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</si>
  <si>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</si>
  <si>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</si>
  <si>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</si>
  <si>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</si>
  <si>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</si>
  <si>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</si>
  <si>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</si>
  <si>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</si>
  <si>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</si>
  <si>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</si>
  <si>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</si>
  <si>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</si>
  <si>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</si>
  <si>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</si>
  <si>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</si>
  <si>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</si>
  <si>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長南町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</si>
  <si>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</si>
  <si>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</si>
  <si>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</si>
  <si>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</si>
  <si>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</si>
  <si>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</si>
  <si>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</si>
  <si>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</si>
  <si>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</si>
  <si>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</si>
  <si>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</si>
  <si>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・残債があるため、収支比率は30％台に留まっている。
・処理人口の減少により総収入も減少しており、経費回収率は平均よりも低い値に留まっている。
・設備も更新時期を迎えており今後支出の増大が予想される。
・施設利用率は高い値を示しているものの、処理水原価（円）は平均よりも高価な値を示しており他市町村よりも処理費用が高い事が分かる。
・水洗化率はH27より0.78点増加しているがこれは、H27に宅地造成を行った箇所等に新規接続が行われたためである。
</t>
    <rPh sb="181" eb="182">
      <t>テン</t>
    </rPh>
    <rPh sb="182" eb="184">
      <t>ゾウカ</t>
    </rPh>
    <rPh sb="197" eb="199">
      <t>タクチ</t>
    </rPh>
    <rPh sb="199" eb="201">
      <t>ゾウセイ</t>
    </rPh>
    <rPh sb="202" eb="203">
      <t>オコナ</t>
    </rPh>
    <rPh sb="205" eb="207">
      <t>カショ</t>
    </rPh>
    <rPh sb="207" eb="208">
      <t>トウ</t>
    </rPh>
    <rPh sb="209" eb="211">
      <t>シンキ</t>
    </rPh>
    <rPh sb="211" eb="213">
      <t>セツゾク</t>
    </rPh>
    <rPh sb="214" eb="215">
      <t>オコナ</t>
    </rPh>
    <phoneticPr fontId="4"/>
  </si>
  <si>
    <t>・供用開始20年を経過した区域もあるため、必要に応じた改善が必要である。</t>
    <phoneticPr fontId="4"/>
  </si>
  <si>
    <t>・処理人口の減少と施設設備の更新時期を迎えており、増大するであろう支出に見合った収入の確保が厳しくなっている。
・今後の施設維持のためにも収入を増やす、支出を抑える取り組みが必要である。（汚泥乾燥機の賃貸、電力契約、処理施設機器の見直し等)</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</si>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</sst>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0B-49B7-B3B3-C48DBAC0C15A}"/>
            </c:ext>
          </c:extLst>
        </c:ser>
        <c:dLbls>
          <c:showLegendKey val="0"/>
          <c:showVal val="0"/>
          <c:showCatName val="0"/>
          <c:showSerName val="0"/>
          <c:showPercent val="0"/>
          <c:showBubbleSize val="0"/>
        </c:dLbls>
        <c:gapWidth val="150"/>
        <c:axId val="153252976"/>
        <c:axId val="153253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c:ext xmlns:c16="http://schemas.microsoft.com/office/drawing/2014/chart" uri="{C3380CC4-5D6E-409C-BE32-E72D297353CC}">
              <c16:uniqueId val="{00000001-000B-49B7-B3B3-C48DBAC0C15A}"/>
            </c:ext>
          </c:extLst>
        </c:ser>
        <c:dLbls>
          <c:showLegendKey val="0"/>
          <c:showVal val="0"/>
          <c:showCatName val="0"/>
          <c:showSerName val="0"/>
          <c:showPercent val="0"/>
          <c:showBubbleSize val="0"/>
        </c:dLbls>
        <c:marker val="1"/>
        <c:smooth val="0"/>
        <c:axId val="153252976"/>
        <c:axId val="153253368"/>
      </c:lineChart>
      <c:dateAx>
        <c:axId val="153252976"/>
        <c:scaling>
          <c:orientation val="minMax"/>
        </c:scaling>
        <c:delete val="1"/>
        <c:axPos val="b"/>
        <c:numFmt formatCode="ge" sourceLinked="1"/>
        <c:majorTickMark val="none"/>
        <c:minorTickMark val="none"/>
        <c:tickLblPos val="none"/>
        <c:crossAx val="153253368"/>
        <c:crosses val="autoZero"/>
        <c:auto val="1"/>
        <c:lblOffset val="100"/>
        <c:baseTimeUnit val="years"/>
      </c:dateAx>
      <c:valAx>
        <c:axId val="153253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25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B1E-4E71-9F9E-55ACA48CF4E8}"/>
            </c:ext>
          </c:extLst>
        </c:ser>
        <c:dLbls>
          <c:showLegendKey val="0"/>
          <c:showVal val="0"/>
          <c:showCatName val="0"/>
          <c:showSerName val="0"/>
          <c:showPercent val="0"/>
          <c:showBubbleSize val="0"/>
        </c:dLbls>
        <c:gapWidth val="150"/>
        <c:axId val="153887056"/>
        <c:axId val="153887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c:ext xmlns:c16="http://schemas.microsoft.com/office/drawing/2014/chart" uri="{C3380CC4-5D6E-409C-BE32-E72D297353CC}">
              <c16:uniqueId val="{00000001-6B1E-4E71-9F9E-55ACA48CF4E8}"/>
            </c:ext>
          </c:extLst>
        </c:ser>
        <c:dLbls>
          <c:showLegendKey val="0"/>
          <c:showVal val="0"/>
          <c:showCatName val="0"/>
          <c:showSerName val="0"/>
          <c:showPercent val="0"/>
          <c:showBubbleSize val="0"/>
        </c:dLbls>
        <c:marker val="1"/>
        <c:smooth val="0"/>
        <c:axId val="153887056"/>
        <c:axId val="153887448"/>
      </c:lineChart>
      <c:dateAx>
        <c:axId val="153887056"/>
        <c:scaling>
          <c:orientation val="minMax"/>
        </c:scaling>
        <c:delete val="1"/>
        <c:axPos val="b"/>
        <c:numFmt formatCode="ge" sourceLinked="1"/>
        <c:majorTickMark val="none"/>
        <c:minorTickMark val="none"/>
        <c:tickLblPos val="none"/>
        <c:crossAx val="153887448"/>
        <c:crosses val="autoZero"/>
        <c:auto val="1"/>
        <c:lblOffset val="100"/>
        <c:baseTimeUnit val="years"/>
      </c:dateAx>
      <c:valAx>
        <c:axId val="153887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88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78.16</c:v>
                </c:pt>
                <c:pt idx="1">
                  <c:v>75.709999999999994</c:v>
                </c:pt>
                <c:pt idx="2">
                  <c:v>78.66</c:v>
                </c:pt>
                <c:pt idx="3">
                  <c:v>77.52</c:v>
                </c:pt>
                <c:pt idx="4">
                  <c:v>78.3</c:v>
                </c:pt>
              </c:numCache>
            </c:numRef>
          </c:val>
          <c:extLst>
            <c:ext xmlns:c16="http://schemas.microsoft.com/office/drawing/2014/chart" uri="{C3380CC4-5D6E-409C-BE32-E72D297353CC}">
              <c16:uniqueId val="{00000000-9D87-4377-ADF4-4385B59EEEC9}"/>
            </c:ext>
          </c:extLst>
        </c:ser>
        <c:dLbls>
          <c:showLegendKey val="0"/>
          <c:showVal val="0"/>
          <c:showCatName val="0"/>
          <c:showSerName val="0"/>
          <c:showPercent val="0"/>
          <c:showBubbleSize val="0"/>
        </c:dLbls>
        <c:gapWidth val="150"/>
        <c:axId val="154225296"/>
        <c:axId val="154225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c:ext xmlns:c16="http://schemas.microsoft.com/office/drawing/2014/chart" uri="{C3380CC4-5D6E-409C-BE32-E72D297353CC}">
              <c16:uniqueId val="{00000001-9D87-4377-ADF4-4385B59EEEC9}"/>
            </c:ext>
          </c:extLst>
        </c:ser>
        <c:dLbls>
          <c:showLegendKey val="0"/>
          <c:showVal val="0"/>
          <c:showCatName val="0"/>
          <c:showSerName val="0"/>
          <c:showPercent val="0"/>
          <c:showBubbleSize val="0"/>
        </c:dLbls>
        <c:marker val="1"/>
        <c:smooth val="0"/>
        <c:axId val="154225296"/>
        <c:axId val="154225688"/>
      </c:lineChart>
      <c:dateAx>
        <c:axId val="154225296"/>
        <c:scaling>
          <c:orientation val="minMax"/>
        </c:scaling>
        <c:delete val="1"/>
        <c:axPos val="b"/>
        <c:numFmt formatCode="ge" sourceLinked="1"/>
        <c:majorTickMark val="none"/>
        <c:minorTickMark val="none"/>
        <c:tickLblPos val="none"/>
        <c:crossAx val="154225688"/>
        <c:crosses val="autoZero"/>
        <c:auto val="1"/>
        <c:lblOffset val="100"/>
        <c:baseTimeUnit val="years"/>
      </c:dateAx>
      <c:valAx>
        <c:axId val="154225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22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43.18</c:v>
                </c:pt>
                <c:pt idx="1">
                  <c:v>42.75</c:v>
                </c:pt>
                <c:pt idx="2">
                  <c:v>40.42</c:v>
                </c:pt>
                <c:pt idx="3">
                  <c:v>39.6</c:v>
                </c:pt>
                <c:pt idx="4">
                  <c:v>37.090000000000003</c:v>
                </c:pt>
              </c:numCache>
            </c:numRef>
          </c:val>
          <c:extLst>
            <c:ext xmlns:c16="http://schemas.microsoft.com/office/drawing/2014/chart" uri="{C3380CC4-5D6E-409C-BE32-E72D297353CC}">
              <c16:uniqueId val="{00000000-0CEC-4C3E-AA5F-69EE20330C9A}"/>
            </c:ext>
          </c:extLst>
        </c:ser>
        <c:dLbls>
          <c:showLegendKey val="0"/>
          <c:showVal val="0"/>
          <c:showCatName val="0"/>
          <c:showSerName val="0"/>
          <c:showPercent val="0"/>
          <c:showBubbleSize val="0"/>
        </c:dLbls>
        <c:gapWidth val="150"/>
        <c:axId val="153254544"/>
        <c:axId val="15331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EC-4C3E-AA5F-69EE20330C9A}"/>
            </c:ext>
          </c:extLst>
        </c:ser>
        <c:dLbls>
          <c:showLegendKey val="0"/>
          <c:showVal val="0"/>
          <c:showCatName val="0"/>
          <c:showSerName val="0"/>
          <c:showPercent val="0"/>
          <c:showBubbleSize val="0"/>
        </c:dLbls>
        <c:marker val="1"/>
        <c:smooth val="0"/>
        <c:axId val="153254544"/>
        <c:axId val="153313024"/>
      </c:lineChart>
      <c:dateAx>
        <c:axId val="153254544"/>
        <c:scaling>
          <c:orientation val="minMax"/>
        </c:scaling>
        <c:delete val="1"/>
        <c:axPos val="b"/>
        <c:numFmt formatCode="ge" sourceLinked="1"/>
        <c:majorTickMark val="none"/>
        <c:minorTickMark val="none"/>
        <c:tickLblPos val="none"/>
        <c:crossAx val="153313024"/>
        <c:crosses val="autoZero"/>
        <c:auto val="1"/>
        <c:lblOffset val="100"/>
        <c:baseTimeUnit val="years"/>
      </c:dateAx>
      <c:valAx>
        <c:axId val="15331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25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0F-49E3-88EC-DA375DD3BBBA}"/>
            </c:ext>
          </c:extLst>
        </c:ser>
        <c:dLbls>
          <c:showLegendKey val="0"/>
          <c:showVal val="0"/>
          <c:showCatName val="0"/>
          <c:showSerName val="0"/>
          <c:showPercent val="0"/>
          <c:showBubbleSize val="0"/>
        </c:dLbls>
        <c:gapWidth val="150"/>
        <c:axId val="153314200"/>
        <c:axId val="15331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0F-49E3-88EC-DA375DD3BBBA}"/>
            </c:ext>
          </c:extLst>
        </c:ser>
        <c:dLbls>
          <c:showLegendKey val="0"/>
          <c:showVal val="0"/>
          <c:showCatName val="0"/>
          <c:showSerName val="0"/>
          <c:showPercent val="0"/>
          <c:showBubbleSize val="0"/>
        </c:dLbls>
        <c:marker val="1"/>
        <c:smooth val="0"/>
        <c:axId val="153314200"/>
        <c:axId val="153314592"/>
      </c:lineChart>
      <c:dateAx>
        <c:axId val="153314200"/>
        <c:scaling>
          <c:orientation val="minMax"/>
        </c:scaling>
        <c:delete val="1"/>
        <c:axPos val="b"/>
        <c:numFmt formatCode="ge" sourceLinked="1"/>
        <c:majorTickMark val="none"/>
        <c:minorTickMark val="none"/>
        <c:tickLblPos val="none"/>
        <c:crossAx val="153314592"/>
        <c:crosses val="autoZero"/>
        <c:auto val="1"/>
        <c:lblOffset val="100"/>
        <c:baseTimeUnit val="years"/>
      </c:dateAx>
      <c:valAx>
        <c:axId val="15331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314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17-46B3-BD39-9796CE7F746E}"/>
            </c:ext>
          </c:extLst>
        </c:ser>
        <c:dLbls>
          <c:showLegendKey val="0"/>
          <c:showVal val="0"/>
          <c:showCatName val="0"/>
          <c:showSerName val="0"/>
          <c:showPercent val="0"/>
          <c:showBubbleSize val="0"/>
        </c:dLbls>
        <c:gapWidth val="150"/>
        <c:axId val="153407192"/>
        <c:axId val="15340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17-46B3-BD39-9796CE7F746E}"/>
            </c:ext>
          </c:extLst>
        </c:ser>
        <c:dLbls>
          <c:showLegendKey val="0"/>
          <c:showVal val="0"/>
          <c:showCatName val="0"/>
          <c:showSerName val="0"/>
          <c:showPercent val="0"/>
          <c:showBubbleSize val="0"/>
        </c:dLbls>
        <c:marker val="1"/>
        <c:smooth val="0"/>
        <c:axId val="153407192"/>
        <c:axId val="153407584"/>
      </c:lineChart>
      <c:dateAx>
        <c:axId val="153407192"/>
        <c:scaling>
          <c:orientation val="minMax"/>
        </c:scaling>
        <c:delete val="1"/>
        <c:axPos val="b"/>
        <c:numFmt formatCode="ge" sourceLinked="1"/>
        <c:majorTickMark val="none"/>
        <c:minorTickMark val="none"/>
        <c:tickLblPos val="none"/>
        <c:crossAx val="153407584"/>
        <c:crosses val="autoZero"/>
        <c:auto val="1"/>
        <c:lblOffset val="100"/>
        <c:baseTimeUnit val="years"/>
      </c:dateAx>
      <c:valAx>
        <c:axId val="15340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407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5E-4BD1-AC1B-12B5BAC007B0}"/>
            </c:ext>
          </c:extLst>
        </c:ser>
        <c:dLbls>
          <c:showLegendKey val="0"/>
          <c:showVal val="0"/>
          <c:showCatName val="0"/>
          <c:showSerName val="0"/>
          <c:showPercent val="0"/>
          <c:showBubbleSize val="0"/>
        </c:dLbls>
        <c:gapWidth val="150"/>
        <c:axId val="154018736"/>
        <c:axId val="154019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5E-4BD1-AC1B-12B5BAC007B0}"/>
            </c:ext>
          </c:extLst>
        </c:ser>
        <c:dLbls>
          <c:showLegendKey val="0"/>
          <c:showVal val="0"/>
          <c:showCatName val="0"/>
          <c:showSerName val="0"/>
          <c:showPercent val="0"/>
          <c:showBubbleSize val="0"/>
        </c:dLbls>
        <c:marker val="1"/>
        <c:smooth val="0"/>
        <c:axId val="154018736"/>
        <c:axId val="154019128"/>
      </c:lineChart>
      <c:dateAx>
        <c:axId val="154018736"/>
        <c:scaling>
          <c:orientation val="minMax"/>
        </c:scaling>
        <c:delete val="1"/>
        <c:axPos val="b"/>
        <c:numFmt formatCode="ge" sourceLinked="1"/>
        <c:majorTickMark val="none"/>
        <c:minorTickMark val="none"/>
        <c:tickLblPos val="none"/>
        <c:crossAx val="154019128"/>
        <c:crosses val="autoZero"/>
        <c:auto val="1"/>
        <c:lblOffset val="100"/>
        <c:baseTimeUnit val="years"/>
      </c:dateAx>
      <c:valAx>
        <c:axId val="154019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01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24-471C-8D3F-5BAAD998DF36}"/>
            </c:ext>
          </c:extLst>
        </c:ser>
        <c:dLbls>
          <c:showLegendKey val="0"/>
          <c:showVal val="0"/>
          <c:showCatName val="0"/>
          <c:showSerName val="0"/>
          <c:showPercent val="0"/>
          <c:showBubbleSize val="0"/>
        </c:dLbls>
        <c:gapWidth val="150"/>
        <c:axId val="153767864"/>
        <c:axId val="15376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24-471C-8D3F-5BAAD998DF36}"/>
            </c:ext>
          </c:extLst>
        </c:ser>
        <c:dLbls>
          <c:showLegendKey val="0"/>
          <c:showVal val="0"/>
          <c:showCatName val="0"/>
          <c:showSerName val="0"/>
          <c:showPercent val="0"/>
          <c:showBubbleSize val="0"/>
        </c:dLbls>
        <c:marker val="1"/>
        <c:smooth val="0"/>
        <c:axId val="153767864"/>
        <c:axId val="153768256"/>
      </c:lineChart>
      <c:dateAx>
        <c:axId val="153767864"/>
        <c:scaling>
          <c:orientation val="minMax"/>
        </c:scaling>
        <c:delete val="1"/>
        <c:axPos val="b"/>
        <c:numFmt formatCode="ge" sourceLinked="1"/>
        <c:majorTickMark val="none"/>
        <c:minorTickMark val="none"/>
        <c:tickLblPos val="none"/>
        <c:crossAx val="153768256"/>
        <c:crosses val="autoZero"/>
        <c:auto val="1"/>
        <c:lblOffset val="100"/>
        <c:baseTimeUnit val="years"/>
      </c:dateAx>
      <c:valAx>
        <c:axId val="15376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67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4103.13</c:v>
                </c:pt>
                <c:pt idx="4">
                  <c:v>0</c:v>
                </c:pt>
              </c:numCache>
            </c:numRef>
          </c:val>
          <c:extLst>
            <c:ext xmlns:c16="http://schemas.microsoft.com/office/drawing/2014/chart" uri="{C3380CC4-5D6E-409C-BE32-E72D297353CC}">
              <c16:uniqueId val="{00000000-B1B6-40AE-B889-6D0604B1D227}"/>
            </c:ext>
          </c:extLst>
        </c:ser>
        <c:dLbls>
          <c:showLegendKey val="0"/>
          <c:showVal val="0"/>
          <c:showCatName val="0"/>
          <c:showSerName val="0"/>
          <c:showPercent val="0"/>
          <c:showBubbleSize val="0"/>
        </c:dLbls>
        <c:gapWidth val="150"/>
        <c:axId val="153769432"/>
        <c:axId val="15385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c:ext xmlns:c16="http://schemas.microsoft.com/office/drawing/2014/chart" uri="{C3380CC4-5D6E-409C-BE32-E72D297353CC}">
              <c16:uniqueId val="{00000001-B1B6-40AE-B889-6D0604B1D227}"/>
            </c:ext>
          </c:extLst>
        </c:ser>
        <c:dLbls>
          <c:showLegendKey val="0"/>
          <c:showVal val="0"/>
          <c:showCatName val="0"/>
          <c:showSerName val="0"/>
          <c:showPercent val="0"/>
          <c:showBubbleSize val="0"/>
        </c:dLbls>
        <c:marker val="1"/>
        <c:smooth val="0"/>
        <c:axId val="153769432"/>
        <c:axId val="153857152"/>
      </c:lineChart>
      <c:dateAx>
        <c:axId val="153769432"/>
        <c:scaling>
          <c:orientation val="minMax"/>
        </c:scaling>
        <c:delete val="1"/>
        <c:axPos val="b"/>
        <c:numFmt formatCode="ge" sourceLinked="1"/>
        <c:majorTickMark val="none"/>
        <c:minorTickMark val="none"/>
        <c:tickLblPos val="none"/>
        <c:crossAx val="153857152"/>
        <c:crosses val="autoZero"/>
        <c:auto val="1"/>
        <c:lblOffset val="100"/>
        <c:baseTimeUnit val="years"/>
      </c:dateAx>
      <c:valAx>
        <c:axId val="15385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69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34</c:v>
                </c:pt>
                <c:pt idx="1">
                  <c:v>33.229999999999997</c:v>
                </c:pt>
                <c:pt idx="2">
                  <c:v>33.94</c:v>
                </c:pt>
                <c:pt idx="3">
                  <c:v>33.61</c:v>
                </c:pt>
                <c:pt idx="4">
                  <c:v>34.57</c:v>
                </c:pt>
              </c:numCache>
            </c:numRef>
          </c:val>
          <c:extLst>
            <c:ext xmlns:c16="http://schemas.microsoft.com/office/drawing/2014/chart" uri="{C3380CC4-5D6E-409C-BE32-E72D297353CC}">
              <c16:uniqueId val="{00000000-A73D-4ABC-AD9D-F06F9002446B}"/>
            </c:ext>
          </c:extLst>
        </c:ser>
        <c:dLbls>
          <c:showLegendKey val="0"/>
          <c:showVal val="0"/>
          <c:showCatName val="0"/>
          <c:showSerName val="0"/>
          <c:showPercent val="0"/>
          <c:showBubbleSize val="0"/>
        </c:dLbls>
        <c:gapWidth val="150"/>
        <c:axId val="153359648"/>
        <c:axId val="153359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c:ext xmlns:c16="http://schemas.microsoft.com/office/drawing/2014/chart" uri="{C3380CC4-5D6E-409C-BE32-E72D297353CC}">
              <c16:uniqueId val="{00000001-A73D-4ABC-AD9D-F06F9002446B}"/>
            </c:ext>
          </c:extLst>
        </c:ser>
        <c:dLbls>
          <c:showLegendKey val="0"/>
          <c:showVal val="0"/>
          <c:showCatName val="0"/>
          <c:showSerName val="0"/>
          <c:showPercent val="0"/>
          <c:showBubbleSize val="0"/>
        </c:dLbls>
        <c:marker val="1"/>
        <c:smooth val="0"/>
        <c:axId val="153359648"/>
        <c:axId val="153359256"/>
      </c:lineChart>
      <c:dateAx>
        <c:axId val="153359648"/>
        <c:scaling>
          <c:orientation val="minMax"/>
        </c:scaling>
        <c:delete val="1"/>
        <c:axPos val="b"/>
        <c:numFmt formatCode="ge" sourceLinked="1"/>
        <c:majorTickMark val="none"/>
        <c:minorTickMark val="none"/>
        <c:tickLblPos val="none"/>
        <c:crossAx val="153359256"/>
        <c:crosses val="autoZero"/>
        <c:auto val="1"/>
        <c:lblOffset val="100"/>
        <c:baseTimeUnit val="years"/>
      </c:dateAx>
      <c:valAx>
        <c:axId val="153359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35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373.68</c:v>
                </c:pt>
                <c:pt idx="1">
                  <c:v>372.32</c:v>
                </c:pt>
                <c:pt idx="2">
                  <c:v>374.3</c:v>
                </c:pt>
                <c:pt idx="3">
                  <c:v>362.6</c:v>
                </c:pt>
                <c:pt idx="4">
                  <c:v>360.35</c:v>
                </c:pt>
              </c:numCache>
            </c:numRef>
          </c:val>
          <c:extLst>
            <c:ext xmlns:c16="http://schemas.microsoft.com/office/drawing/2014/chart" uri="{C3380CC4-5D6E-409C-BE32-E72D297353CC}">
              <c16:uniqueId val="{00000000-07C0-420B-9F9D-AAD84F82234E}"/>
            </c:ext>
          </c:extLst>
        </c:ser>
        <c:dLbls>
          <c:showLegendKey val="0"/>
          <c:showVal val="0"/>
          <c:showCatName val="0"/>
          <c:showSerName val="0"/>
          <c:showPercent val="0"/>
          <c:showBubbleSize val="0"/>
        </c:dLbls>
        <c:gapWidth val="150"/>
        <c:axId val="154018344"/>
        <c:axId val="153858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c:ext xmlns:c16="http://schemas.microsoft.com/office/drawing/2014/chart" uri="{C3380CC4-5D6E-409C-BE32-E72D297353CC}">
              <c16:uniqueId val="{00000001-07C0-420B-9F9D-AAD84F82234E}"/>
            </c:ext>
          </c:extLst>
        </c:ser>
        <c:dLbls>
          <c:showLegendKey val="0"/>
          <c:showVal val="0"/>
          <c:showCatName val="0"/>
          <c:showSerName val="0"/>
          <c:showPercent val="0"/>
          <c:showBubbleSize val="0"/>
        </c:dLbls>
        <c:marker val="1"/>
        <c:smooth val="0"/>
        <c:axId val="154018344"/>
        <c:axId val="153858328"/>
      </c:lineChart>
      <c:dateAx>
        <c:axId val="154018344"/>
        <c:scaling>
          <c:orientation val="minMax"/>
        </c:scaling>
        <c:delete val="1"/>
        <c:axPos val="b"/>
        <c:numFmt formatCode="ge" sourceLinked="1"/>
        <c:majorTickMark val="none"/>
        <c:minorTickMark val="none"/>
        <c:tickLblPos val="none"/>
        <c:crossAx val="153858328"/>
        <c:crosses val="autoZero"/>
        <c:auto val="1"/>
        <c:lblOffset val="100"/>
        <c:baseTimeUnit val="years"/>
      </c:dateAx>
      <c:valAx>
        <c:axId val="153858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018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4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千葉県　長南町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124</v>
      </c>
      <c r="AE8" s="73"/>
      <c r="AF8" s="73"/>
      <c r="AG8" s="73"/>
      <c r="AH8" s="73"/>
      <c r="AI8" s="73"/>
      <c r="AJ8" s="73"/>
      <c r="AK8" s="4"/>
      <c r="AL8" s="67">
        <f>データ!S6</f>
        <v>8389</v>
      </c>
      <c r="AM8" s="67"/>
      <c r="AN8" s="67"/>
      <c r="AO8" s="67"/>
      <c r="AP8" s="67"/>
      <c r="AQ8" s="67"/>
      <c r="AR8" s="67"/>
      <c r="AS8" s="67"/>
      <c r="AT8" s="66">
        <f>データ!T6</f>
        <v>65.510000000000005</v>
      </c>
      <c r="AU8" s="66"/>
      <c r="AV8" s="66"/>
      <c r="AW8" s="66"/>
      <c r="AX8" s="66"/>
      <c r="AY8" s="66"/>
      <c r="AZ8" s="66"/>
      <c r="BA8" s="66"/>
      <c r="BB8" s="66">
        <f>データ!U6</f>
        <v>128.06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40.28</v>
      </c>
      <c r="Q10" s="66"/>
      <c r="R10" s="66"/>
      <c r="S10" s="66"/>
      <c r="T10" s="66"/>
      <c r="U10" s="66"/>
      <c r="V10" s="66"/>
      <c r="W10" s="66">
        <f>データ!Q6</f>
        <v>100</v>
      </c>
      <c r="X10" s="66"/>
      <c r="Y10" s="66"/>
      <c r="Z10" s="66"/>
      <c r="AA10" s="66"/>
      <c r="AB10" s="66"/>
      <c r="AC10" s="66"/>
      <c r="AD10" s="67">
        <f>データ!R6</f>
        <v>3780</v>
      </c>
      <c r="AE10" s="67"/>
      <c r="AF10" s="67"/>
      <c r="AG10" s="67"/>
      <c r="AH10" s="67"/>
      <c r="AI10" s="67"/>
      <c r="AJ10" s="67"/>
      <c r="AK10" s="2"/>
      <c r="AL10" s="67">
        <f>データ!V6</f>
        <v>3351</v>
      </c>
      <c r="AM10" s="67"/>
      <c r="AN10" s="67"/>
      <c r="AO10" s="67"/>
      <c r="AP10" s="67"/>
      <c r="AQ10" s="67"/>
      <c r="AR10" s="67"/>
      <c r="AS10" s="67"/>
      <c r="AT10" s="66">
        <f>データ!W6</f>
        <v>5.41</v>
      </c>
      <c r="AU10" s="66"/>
      <c r="AV10" s="66"/>
      <c r="AW10" s="66"/>
      <c r="AX10" s="66"/>
      <c r="AY10" s="66"/>
      <c r="AZ10" s="66"/>
      <c r="BA10" s="66"/>
      <c r="BB10" s="66">
        <f>データ!X6</f>
        <v>619.41</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7"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7"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7"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121</v>
      </c>
      <c r="BM16" s="49"/>
      <c r="BN16" s="49"/>
      <c r="BO16" s="49"/>
      <c r="BP16" s="49"/>
      <c r="BQ16" s="49"/>
      <c r="BR16" s="49"/>
      <c r="BS16" s="49"/>
      <c r="BT16" s="49"/>
      <c r="BU16" s="49"/>
      <c r="BV16" s="49"/>
      <c r="BW16" s="49"/>
      <c r="BX16" s="49"/>
      <c r="BY16" s="49"/>
      <c r="BZ16" s="50"/>
    </row>
    <row r="17" spans="1:78" ht="13.7"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7"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7"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7"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7"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7"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7"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7"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7"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7"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7"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7"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7"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7"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7"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7"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7"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7"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7"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7"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7"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7"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7"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7"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7"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7"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7"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7"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7"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7"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7"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7"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7"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7"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7"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7"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7"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7"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7"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7"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7"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7"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7"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7"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7"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7"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7"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7"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7"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7"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7"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7"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7"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7"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7"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7"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7"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7"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7"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7"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7"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7"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7"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7"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7"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7"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124273</v>
      </c>
      <c r="D6" s="33">
        <f t="shared" si="3"/>
        <v>47</v>
      </c>
      <c r="E6" s="33">
        <f t="shared" si="3"/>
        <v>17</v>
      </c>
      <c r="F6" s="33">
        <f t="shared" si="3"/>
        <v>5</v>
      </c>
      <c r="G6" s="33">
        <f t="shared" si="3"/>
        <v>0</v>
      </c>
      <c r="H6" s="33" t="str">
        <f t="shared" si="3"/>
        <v>千葉県　長南町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40.28</v>
      </c>
      <c r="Q6" s="34">
        <f t="shared" si="3"/>
        <v>100</v>
      </c>
      <c r="R6" s="34">
        <f t="shared" si="3"/>
        <v>3780</v>
      </c>
      <c r="S6" s="34">
        <f t="shared" si="3"/>
        <v>8389</v>
      </c>
      <c r="T6" s="34">
        <f t="shared" si="3"/>
        <v>65.510000000000005</v>
      </c>
      <c r="U6" s="34">
        <f t="shared" si="3"/>
        <v>128.06</v>
      </c>
      <c r="V6" s="34">
        <f t="shared" si="3"/>
        <v>3351</v>
      </c>
      <c r="W6" s="34">
        <f t="shared" si="3"/>
        <v>5.41</v>
      </c>
      <c r="X6" s="34">
        <f t="shared" si="3"/>
        <v>619.41</v>
      </c>
      <c r="Y6" s="35">
        <f>IF(Y7="",NA(),Y7)</f>
        <v>43.18</v>
      </c>
      <c r="Z6" s="35">
        <f t="shared" ref="Z6:AH6" si="4">IF(Z7="",NA(),Z7)</f>
        <v>42.75</v>
      </c>
      <c r="AA6" s="35">
        <f t="shared" si="4"/>
        <v>40.42</v>
      </c>
      <c r="AB6" s="35">
        <f t="shared" si="4"/>
        <v>39.6</v>
      </c>
      <c r="AC6" s="35">
        <f t="shared" si="4"/>
        <v>37.090000000000003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4103.13</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34</v>
      </c>
      <c r="BR6" s="35">
        <f t="shared" ref="BR6:BZ6" si="8">IF(BR7="",NA(),BR7)</f>
        <v>33.229999999999997</v>
      </c>
      <c r="BS6" s="35">
        <f t="shared" si="8"/>
        <v>33.94</v>
      </c>
      <c r="BT6" s="35">
        <f t="shared" si="8"/>
        <v>33.61</v>
      </c>
      <c r="BU6" s="35">
        <f t="shared" si="8"/>
        <v>34.57</v>
      </c>
      <c r="BV6" s="35">
        <f t="shared" si="8"/>
        <v>51.03</v>
      </c>
      <c r="BW6" s="35">
        <f t="shared" si="8"/>
        <v>50.9</v>
      </c>
      <c r="BX6" s="35">
        <f t="shared" si="8"/>
        <v>50.82</v>
      </c>
      <c r="BY6" s="35">
        <f t="shared" si="8"/>
        <v>52.19</v>
      </c>
      <c r="BZ6" s="35">
        <f t="shared" si="8"/>
        <v>55.32</v>
      </c>
      <c r="CA6" s="34" t="str">
        <f>IF(CA7="","",IF(CA7="-","【-】","【"&amp;SUBSTITUTE(TEXT(CA7,"#,##0.00"),"-","△")&amp;"】"))</f>
        <v>【55.73】</v>
      </c>
      <c r="CB6" s="35">
        <f>IF(CB7="",NA(),CB7)</f>
        <v>373.68</v>
      </c>
      <c r="CC6" s="35">
        <f t="shared" ref="CC6:CK6" si="9">IF(CC7="",NA(),CC7)</f>
        <v>372.32</v>
      </c>
      <c r="CD6" s="35">
        <f t="shared" si="9"/>
        <v>374.3</v>
      </c>
      <c r="CE6" s="35">
        <f t="shared" si="9"/>
        <v>362.6</v>
      </c>
      <c r="CF6" s="35">
        <f t="shared" si="9"/>
        <v>360.35</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100</v>
      </c>
      <c r="CN6" s="35">
        <f t="shared" ref="CN6:CV6" si="10">IF(CN7="",NA(),CN7)</f>
        <v>100</v>
      </c>
      <c r="CO6" s="35">
        <f t="shared" si="10"/>
        <v>100</v>
      </c>
      <c r="CP6" s="35">
        <f t="shared" si="10"/>
        <v>100</v>
      </c>
      <c r="CQ6" s="35">
        <f t="shared" si="10"/>
        <v>100</v>
      </c>
      <c r="CR6" s="35">
        <f t="shared" si="10"/>
        <v>54.74</v>
      </c>
      <c r="CS6" s="35">
        <f t="shared" si="10"/>
        <v>53.78</v>
      </c>
      <c r="CT6" s="35">
        <f t="shared" si="10"/>
        <v>53.24</v>
      </c>
      <c r="CU6" s="35">
        <f t="shared" si="10"/>
        <v>52.31</v>
      </c>
      <c r="CV6" s="35">
        <f t="shared" si="10"/>
        <v>60.65</v>
      </c>
      <c r="CW6" s="34" t="str">
        <f>IF(CW7="","",IF(CW7="-","【-】","【"&amp;SUBSTITUTE(TEXT(CW7,"#,##0.00"),"-","△")&amp;"】"))</f>
        <v>【59.15】</v>
      </c>
      <c r="CX6" s="35">
        <f>IF(CX7="",NA(),CX7)</f>
        <v>78.16</v>
      </c>
      <c r="CY6" s="35">
        <f t="shared" ref="CY6:DG6" si="11">IF(CY7="",NA(),CY7)</f>
        <v>75.709999999999994</v>
      </c>
      <c r="CZ6" s="35">
        <f t="shared" si="11"/>
        <v>78.66</v>
      </c>
      <c r="DA6" s="35">
        <f t="shared" si="11"/>
        <v>77.52</v>
      </c>
      <c r="DB6" s="35">
        <f t="shared" si="11"/>
        <v>78.3</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124273</v>
      </c>
      <c r="D7" s="37">
        <v>47</v>
      </c>
      <c r="E7" s="37">
        <v>17</v>
      </c>
      <c r="F7" s="37">
        <v>5</v>
      </c>
      <c r="G7" s="37">
        <v>0</v>
      </c>
      <c r="H7" s="37" t="s">
        <v>109</v>
      </c>
      <c r="I7" s="37" t="s">
        <v>110</v>
      </c>
      <c r="J7" s="37" t="s">
        <v>111</v>
      </c>
      <c r="K7" s="37" t="s">
        <v>112</v>
      </c>
      <c r="L7" s="37" t="s">
        <v>113</v>
      </c>
      <c r="M7" s="37"/>
      <c r="N7" s="38" t="s">
        <v>114</v>
      </c>
      <c r="O7" s="38" t="s">
        <v>115</v>
      </c>
      <c r="P7" s="38">
        <v>40.28</v>
      </c>
      <c r="Q7" s="38">
        <v>100</v>
      </c>
      <c r="R7" s="38">
        <v>3780</v>
      </c>
      <c r="S7" s="38">
        <v>8389</v>
      </c>
      <c r="T7" s="38">
        <v>65.510000000000005</v>
      </c>
      <c r="U7" s="38">
        <v>128.06</v>
      </c>
      <c r="V7" s="38">
        <v>3351</v>
      </c>
      <c r="W7" s="38">
        <v>5.41</v>
      </c>
      <c r="X7" s="38">
        <v>619.41</v>
      </c>
      <c r="Y7" s="38">
        <v>43.18</v>
      </c>
      <c r="Z7" s="38">
        <v>42.75</v>
      </c>
      <c r="AA7" s="38">
        <v>40.42</v>
      </c>
      <c r="AB7" s="38">
        <v>39.6</v>
      </c>
      <c r="AC7" s="38">
        <v>37.090000000000003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4103.13</v>
      </c>
      <c r="BJ7" s="38">
        <v>0</v>
      </c>
      <c r="BK7" s="38">
        <v>1197.82</v>
      </c>
      <c r="BL7" s="38">
        <v>1126.77</v>
      </c>
      <c r="BM7" s="38">
        <v>1044.8</v>
      </c>
      <c r="BN7" s="38">
        <v>1081.8</v>
      </c>
      <c r="BO7" s="38">
        <v>974.93</v>
      </c>
      <c r="BP7" s="38">
        <v>914.53</v>
      </c>
      <c r="BQ7" s="38">
        <v>34</v>
      </c>
      <c r="BR7" s="38">
        <v>33.229999999999997</v>
      </c>
      <c r="BS7" s="38">
        <v>33.94</v>
      </c>
      <c r="BT7" s="38">
        <v>33.61</v>
      </c>
      <c r="BU7" s="38">
        <v>34.57</v>
      </c>
      <c r="BV7" s="38">
        <v>51.03</v>
      </c>
      <c r="BW7" s="38">
        <v>50.9</v>
      </c>
      <c r="BX7" s="38">
        <v>50.82</v>
      </c>
      <c r="BY7" s="38">
        <v>52.19</v>
      </c>
      <c r="BZ7" s="38">
        <v>55.32</v>
      </c>
      <c r="CA7" s="38">
        <v>55.73</v>
      </c>
      <c r="CB7" s="38">
        <v>373.68</v>
      </c>
      <c r="CC7" s="38">
        <v>372.32</v>
      </c>
      <c r="CD7" s="38">
        <v>374.3</v>
      </c>
      <c r="CE7" s="38">
        <v>362.6</v>
      </c>
      <c r="CF7" s="38">
        <v>360.35</v>
      </c>
      <c r="CG7" s="38">
        <v>289.60000000000002</v>
      </c>
      <c r="CH7" s="38">
        <v>293.27</v>
      </c>
      <c r="CI7" s="38">
        <v>300.52</v>
      </c>
      <c r="CJ7" s="38">
        <v>296.14</v>
      </c>
      <c r="CK7" s="38">
        <v>283.17</v>
      </c>
      <c r="CL7" s="38">
        <v>276.77999999999997</v>
      </c>
      <c r="CM7" s="38">
        <v>100</v>
      </c>
      <c r="CN7" s="38">
        <v>100</v>
      </c>
      <c r="CO7" s="38">
        <v>100</v>
      </c>
      <c r="CP7" s="38">
        <v>100</v>
      </c>
      <c r="CQ7" s="38">
        <v>100</v>
      </c>
      <c r="CR7" s="38">
        <v>54.74</v>
      </c>
      <c r="CS7" s="38">
        <v>53.78</v>
      </c>
      <c r="CT7" s="38">
        <v>53.24</v>
      </c>
      <c r="CU7" s="38">
        <v>52.31</v>
      </c>
      <c r="CV7" s="38">
        <v>60.65</v>
      </c>
      <c r="CW7" s="38">
        <v>59.15</v>
      </c>
      <c r="CX7" s="38">
        <v>78.16</v>
      </c>
      <c r="CY7" s="38">
        <v>75.709999999999994</v>
      </c>
      <c r="CZ7" s="38">
        <v>78.66</v>
      </c>
      <c r="DA7" s="38">
        <v>77.52</v>
      </c>
      <c r="DB7" s="38">
        <v>78.3</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2018-01-29T01:32:53Z</cp:lastPrinted>
  <dcterms:created xsi:type="dcterms:W3CDTF">2017-12-25T02:27:48Z</dcterms:created>
  <dcterms:modified xsi:type="dcterms:W3CDTF">2018-02-09T05:25:59Z</dcterms:modified>
  <cp:category/>
</cp:coreProperties>
</file>