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860" yWindow="0" windowWidth="23040" windowHeight="909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F16" i="4" s="1"/>
  <c r="AP6" i="5"/>
  <c r="AO6" i="5"/>
  <c r="AN6" i="5"/>
  <c r="J15" i="4" s="1"/>
  <c r="AM6" i="5"/>
  <c r="H15" i="4" s="1"/>
  <c r="AL6" i="5"/>
  <c r="AK6" i="5"/>
  <c r="AJ6" i="5"/>
  <c r="L14" i="4" s="1"/>
  <c r="AI6" i="5"/>
  <c r="J14" i="4" s="1"/>
  <c r="AH6" i="5"/>
  <c r="AG6" i="5"/>
  <c r="AF6" i="5"/>
  <c r="N13" i="4" s="1"/>
  <c r="AE6" i="5"/>
  <c r="AD6" i="5"/>
  <c r="AC6" i="5"/>
  <c r="AB6" i="5"/>
  <c r="F13" i="4" s="1"/>
  <c r="AA6" i="5"/>
  <c r="N12" i="4" s="1"/>
  <c r="Z6" i="5"/>
  <c r="Y6" i="5"/>
  <c r="X6" i="5"/>
  <c r="H12" i="4" s="1"/>
  <c r="W6" i="5"/>
  <c r="F12" i="4" s="1"/>
  <c r="V6" i="5"/>
  <c r="U6" i="5"/>
  <c r="T6" i="5"/>
  <c r="S6" i="5"/>
  <c r="R6" i="5"/>
  <c r="Q6" i="5"/>
  <c r="P6" i="5"/>
  <c r="N5" i="4" s="1"/>
  <c r="O6" i="5"/>
  <c r="J5" i="4" s="1"/>
  <c r="N6" i="5"/>
  <c r="M6" i="5"/>
  <c r="GN8" i="5" s="1"/>
  <c r="L6" i="5"/>
  <c r="N3" i="4" s="1"/>
  <c r="K6" i="5"/>
  <c r="J6" i="5"/>
  <c r="I6" i="5"/>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N15" i="4"/>
  <c r="L15" i="4"/>
  <c r="F15" i="4"/>
  <c r="N14" i="4"/>
  <c r="H14" i="4"/>
  <c r="F14" i="4"/>
  <c r="L13" i="4"/>
  <c r="J13" i="4"/>
  <c r="H13" i="4"/>
  <c r="L12" i="4"/>
  <c r="J12" i="4"/>
  <c r="F9" i="4"/>
  <c r="N7" i="4"/>
  <c r="B7" i="4"/>
  <c r="F5" i="4"/>
  <c r="B5" i="4"/>
  <c r="F3" i="4"/>
  <c r="B3"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<sst xmlns="http://schemas.openxmlformats.org/spreadsheetml/2006/main" count="926" uniqueCount="185">
  <si>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</si>
  <si>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</si>
  <si>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</si>
  <si>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</si>
  <si>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</si>
  <si>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</si>
  <si>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</si>
  <si>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</si>
  <si>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太陽光発電施設維持管理基金積立金　30,019千円
一般会計への繰出
目的：一般会計の生活環境向上施策推進事業　140,000千円
翌年度への繰越　28,242千円
剰余金（実質収支）は、全額繰越金として扱います。
太陽光発電施設を設置する際に、今後の大規模改修等を見据え、毎年1,000万（現在は施設増に伴い3,000万）を積立てることとしています（太陽光発電施設維持管理基金）。
生活環境向上施策推進事業については、収益が天候に左右されること、また収益に対する経費及び上記基金との兼ね合いで調整し決定することもあり、決まった額はありません。
大規模修繕等の財源となる基金積み立てを着実に行いつつ、黒字を堅持する方針です。</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</si>
  <si>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</si>
  <si>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</si>
  <si>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</si>
  <si>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</si>
  <si>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</si>
  <si>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</si>
  <si>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</si>
  <si>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</si>
  <si>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</si>
  <si>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</si>
  <si>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</si>
  <si>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</si>
  <si>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</si>
  <si>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</si>
  <si>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</si>
  <si>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</si>
  <si>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</si>
  <si>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</si>
  <si>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</si>
  <si>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</si>
  <si>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</si>
  <si>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</si>
  <si>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</si>
  <si>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</si>
  <si>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</si>
  <si>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</si>
  <si>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</si>
  <si>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</si>
  <si>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</si>
  <si>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</si>
  <si>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</si>
  <si>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</si>
  <si>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</si>
  <si>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</si>
  <si>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</si>
  <si>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</si>
  <si>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</si>
  <si>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</si>
  <si>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</si>
  <si>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</si>
  <si>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</si>
  <si>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</si>
  <si>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</si>
  <si>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</si>
  <si>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</si>
  <si>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</si>
  <si>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</si>
  <si>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</si>
  <si>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</si>
  <si>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</si>
  <si>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</si>
  <si>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</si>
  <si>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</si>
  <si>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</si>
  <si>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</si>
  <si>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</si>
  <si>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</si>
  <si>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</si>
  <si>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</si>
  <si>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</si>
  <si>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</si>
  <si>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</si>
  <si>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</si>
  <si>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</si>
  <si>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</si>
  <si>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</si>
  <si>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</si>
  <si>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</si>
  <si>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</si>
  <si>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</si>
  <si>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</si>
  <si>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</si>
  <si>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</si>
  <si>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</si>
  <si>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</si>
  <si>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</si>
  <si>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</si>
  <si>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</si>
  <si>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</si>
  <si>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</si>
  <si>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</si>
  <si>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</si>
  <si>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</si>
  <si>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</si>
  <si>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</si>
  <si>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</si>
  <si>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</si>
  <si>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</si>
  <si>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</si>
  <si>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</si>
  <si>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</si>
  <si>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</si>
  <si>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</si>
  <si>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</si>
  <si>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</si>
  <si>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</si>
  <si>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</si>
  <si>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</si>
  <si>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</si>
  <si>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</si>
  <si>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</si>
  <si>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</si>
  <si>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</si>
  <si>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</si>
  <si>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</si>
  <si>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</si>
  <si>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</si>
  <si>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</si>
  <si>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122360</t>
  </si>
  <si>
    <t>47</t>
  </si>
  <si>
    <t>04</t>
  </si>
  <si>
    <t>0</t>
  </si>
  <si>
    <t>000</t>
  </si>
  <si>
    <t>千葉県　香取市</t>
  </si>
  <si>
    <t>法非適用</t>
  </si>
  <si>
    <t>電気事業</t>
  </si>
  <si>
    <t/>
  </si>
  <si>
    <t>該当数値なし</t>
  </si>
  <si>
    <t>-</t>
  </si>
  <si>
    <t>平成29年12月31日　全施設</t>
  </si>
  <si>
    <t>平成46年3月24日　与田浦太陽光発電所</t>
  </si>
  <si>
    <t>無</t>
  </si>
  <si>
    <t>株式会社成田香取エネルギー</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</si>
  <si>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</si>
  <si>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</si>
  <si>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</si>
  <si>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</si>
  <si>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</si>
  <si>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</si>
  <si>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</si>
  <si>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</si>
  <si>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</si>
  <si>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</si>
  <si>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</si>
  <si>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</si>
  <si>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</si>
  <si>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</si>
  <si>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</si>
  <si>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</si>
  <si>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</si>
  <si>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</si>
  <si>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</si>
  <si>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</si>
  <si>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</si>
  <si>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</si>
  <si>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</si>
  <si>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</si>
  <si>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</si>
  <si>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</si>
  <si>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</si>
  <si>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</si>
  <si>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</si>
  <si>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</si>
  <si>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</si>
  <si>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</si>
  <si>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</si>
  <si>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</si>
  <si>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</si>
  <si>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</si>
  <si>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</si>
  <si>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</si>
  <si>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</si>
  <si>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</si>
  <si>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</si>
  <si>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</si>
  <si>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</si>
  <si>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</si>
  <si>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</si>
  <si>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</si>
  <si>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</si>
  <si>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</si>
  <si>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</si>
  <si>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①収益的収支比率
　施設建設にかかる償還金が大きく影響している。経営の健全性及び効率性を確保していくために、計画的な維持管理を行う必要がある。
②営業収支比率
　単年度の営業収支は黒字であるが、減少で推移している。これは収益の増加率が維持管理費の増加率を下回っていることによる。健全経営を続けていくために、大規模修繕等を見据えた計画的な基金積み立てを着実に行っていく。
④供給原価
　施設の耐用年数より短い期間で借入れを行っているため償還開始が早いこと、それに伴い償還額も多いこと、また、利益を一般会計に還元していることにより、高い供給原価に繋がっている。
⑤ＥＢＩＴＤＡ
　本稼働前であったH25年度を除き収益性が確保されているが、事業開始後年数が浅く、経年評価ができるほどの実績が無いため、今後の動向に注視していく必要がある。
</t>
    <rPh sb="18" eb="20">
      <t>ショウカン</t>
    </rPh>
    <rPh sb="20" eb="21">
      <t>キン</t>
    </rPh>
    <rPh sb="98" eb="100">
      <t>ゲンショウ</t>
    </rPh>
    <rPh sb="101" eb="103">
      <t>スイイ</t>
    </rPh>
    <rPh sb="111" eb="113">
      <t>シュウエキ</t>
    </rPh>
    <rPh sb="114" eb="116">
      <t>ゾウカ</t>
    </rPh>
    <rPh sb="116" eb="117">
      <t>リツ</t>
    </rPh>
    <rPh sb="118" eb="120">
      <t>イジ</t>
    </rPh>
    <rPh sb="120" eb="123">
      <t>カンリヒ</t>
    </rPh>
    <rPh sb="124" eb="126">
      <t>ゾウカ</t>
    </rPh>
    <rPh sb="126" eb="127">
      <t>リツ</t>
    </rPh>
    <rPh sb="128" eb="130">
      <t>シタマワ</t>
    </rPh>
    <rPh sb="165" eb="167">
      <t>ケイカク</t>
    </rPh>
    <rPh sb="167" eb="168">
      <t>テキ</t>
    </rPh>
    <phoneticPr fontId="3"/>
  </si>
  <si>
    <t>①設備利用率
　太陽光発電事業は天候等環境的要因に左右されること、H27年度の年間発電電力量はH26年度から稼働している１施設と、H27年度９月から新たに発電開始した７ヶ月稼働している４施設からなるため、４施設の年間発電電力量が５ヶ月分少ないことが設備利用率の減少に繋がっているが、H28年度は全施設が通年で稼働しているため、設備利用率は増加している。
②修繕費比率
　H26年度事業開始施設について、３年が経過し消耗部品交換等の修繕が発生したため、修繕費比率が上昇した。
③企業債残高対料金収入比率
　事業開始後年数が浅いため、全国平均値より高い値となっている。
⑤FIT収入割合
　H28年度１月から新電力会社に固定価格買取制度以外でも売電を行っているため、減少したが、依然として高い割合であり、調達期間終了後は収入の減少が見込まれる。</t>
    <rPh sb="144" eb="146">
      <t>ネンド</t>
    </rPh>
    <rPh sb="147" eb="148">
      <t>ゼン</t>
    </rPh>
    <rPh sb="148" eb="150">
      <t>シセツ</t>
    </rPh>
    <rPh sb="151" eb="153">
      <t>ツウネン</t>
    </rPh>
    <rPh sb="154" eb="156">
      <t>カドウ</t>
    </rPh>
    <rPh sb="163" eb="165">
      <t>セツビ</t>
    </rPh>
    <rPh sb="165" eb="168">
      <t>リヨウリツ</t>
    </rPh>
    <rPh sb="169" eb="171">
      <t>ゾウカ</t>
    </rPh>
    <rPh sb="203" eb="204">
      <t>ネン</t>
    </rPh>
    <rPh sb="205" eb="207">
      <t>ケイカ</t>
    </rPh>
    <rPh sb="212" eb="214">
      <t>コウカン</t>
    </rPh>
    <rPh sb="214" eb="215">
      <t>トウ</t>
    </rPh>
    <rPh sb="299" eb="301">
      <t>ネンド</t>
    </rPh>
    <rPh sb="302" eb="303">
      <t>ガツ</t>
    </rPh>
    <rPh sb="305" eb="306">
      <t>シン</t>
    </rPh>
    <rPh sb="306" eb="308">
      <t>デンリョク</t>
    </rPh>
    <rPh sb="308" eb="310">
      <t>カイシャ</t>
    </rPh>
    <rPh sb="311" eb="313">
      <t>コテイ</t>
    </rPh>
    <rPh sb="313" eb="315">
      <t>カカク</t>
    </rPh>
    <rPh sb="315" eb="317">
      <t>カイトリ</t>
    </rPh>
    <rPh sb="317" eb="319">
      <t>セイド</t>
    </rPh>
    <rPh sb="319" eb="321">
      <t>イガイ</t>
    </rPh>
    <rPh sb="323" eb="325">
      <t>バイデン</t>
    </rPh>
    <rPh sb="326" eb="327">
      <t>オコナ</t>
    </rPh>
    <rPh sb="334" eb="336">
      <t>ゲンショウ</t>
    </rPh>
    <rPh sb="345" eb="346">
      <t>タカ</t>
    </rPh>
    <rPh sb="347" eb="349">
      <t>ワリアイ</t>
    </rPh>
    <phoneticPr fontId="3"/>
  </si>
  <si>
    <t>　現状において、経営の健全性及び効率性は確保されているが、今後の大規模修繕等の財源について基金積み立てを着実に行う等、計画的な維持管理を行う必要があるため、平成32年度までに経営戦略を策定し、事業の廃止も視野に入れた経営の指針としていきたい。</t>
    <rPh sb="82" eb="84">
      <t>ネンド</t>
    </rPh>
    <phoneticPr fontId="3"/>
  </si>
  <si>
    <t>非設置</t>
    <rPh sb="0" eb="1">
      <t>ヒ</t>
    </rPh>
    <rPh sb="1" eb="3">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</si>
</sst>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100</c:v>
                </c:pt>
                <c:pt idx="2">
                  <c:v>126.5</c:v>
                </c:pt>
                <c:pt idx="3">
                  <c:v>135.30000000000001</c:v>
                </c:pt>
                <c:pt idx="4">
                  <c:v>110.9</c:v>
                </c:pt>
              </c:numCache>
            </c:numRef>
          </c:val>
          <c:extLst>
            <c:ext xmlns:c16="http://schemas.microsoft.com/office/drawing/2014/chart" uri="{C3380CC4-5D6E-409C-BE32-E72D297353CC}">
              <c16:uniqueId val="{00000000-DD83-4327-A634-A4C5BAE4685A}"/>
            </c:ext>
          </c:extLst>
        </c:ser>
        <c:dLbls>
          <c:showLegendKey val="0"/>
          <c:showVal val="0"/>
          <c:showCatName val="0"/>
          <c:showSerName val="0"/>
          <c:showPercent val="0"/>
          <c:showBubbleSize val="0"/>
        </c:dLbls>
        <c:gapWidth val="180"/>
        <c:overlap val="-90"/>
        <c:axId val="362569496"/>
        <c:axId val="36256988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164.1</c:v>
                </c:pt>
                <c:pt idx="2">
                  <c:v>124.4</c:v>
                </c:pt>
                <c:pt idx="3">
                  <c:v>118.8</c:v>
                </c:pt>
                <c:pt idx="4">
                  <c:v>88.8</c:v>
                </c:pt>
              </c:numCache>
            </c:numRef>
          </c:val>
          <c:smooth val="0"/>
          <c:extLst>
            <c:ext xmlns:c16="http://schemas.microsoft.com/office/drawing/2014/chart" uri="{C3380CC4-5D6E-409C-BE32-E72D297353CC}">
              <c16:uniqueId val="{00000001-DD83-4327-A634-A4C5BAE4685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D83-4327-A634-A4C5BAE4685A}"/>
            </c:ext>
          </c:extLst>
        </c:ser>
        <c:dLbls>
          <c:showLegendKey val="0"/>
          <c:showVal val="0"/>
          <c:showCatName val="0"/>
          <c:showSerName val="0"/>
          <c:showPercent val="0"/>
          <c:showBubbleSize val="0"/>
        </c:dLbls>
        <c:marker val="1"/>
        <c:smooth val="0"/>
        <c:axId val="362569496"/>
        <c:axId val="362569888"/>
      </c:lineChart>
      <c:catAx>
        <c:axId val="362569496"/>
        <c:scaling>
          <c:orientation val="minMax"/>
        </c:scaling>
        <c:delete val="0"/>
        <c:axPos val="b"/>
        <c:numFmt formatCode="ge" sourceLinked="1"/>
        <c:majorTickMark val="none"/>
        <c:minorTickMark val="none"/>
        <c:tickLblPos val="none"/>
        <c:crossAx val="362569888"/>
        <c:crosses val="autoZero"/>
        <c:auto val="0"/>
        <c:lblAlgn val="ctr"/>
        <c:lblOffset val="100"/>
        <c:noMultiLvlLbl val="1"/>
      </c:catAx>
      <c:valAx>
        <c:axId val="362569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569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100</c:v>
                </c:pt>
                <c:pt idx="2">
                  <c:v>100</c:v>
                </c:pt>
                <c:pt idx="3">
                  <c:v>100</c:v>
                </c:pt>
                <c:pt idx="4">
                  <c:v>99.3</c:v>
                </c:pt>
              </c:numCache>
            </c:numRef>
          </c:val>
          <c:extLst>
            <c:ext xmlns:c16="http://schemas.microsoft.com/office/drawing/2014/chart" uri="{C3380CC4-5D6E-409C-BE32-E72D297353CC}">
              <c16:uniqueId val="{00000000-15CB-497A-B642-32C3805A3D99}"/>
            </c:ext>
          </c:extLst>
        </c:ser>
        <c:dLbls>
          <c:showLegendKey val="0"/>
          <c:showVal val="0"/>
          <c:showCatName val="0"/>
          <c:showSerName val="0"/>
          <c:showPercent val="0"/>
          <c:showBubbleSize val="0"/>
        </c:dLbls>
        <c:gapWidth val="180"/>
        <c:overlap val="-90"/>
        <c:axId val="459495128"/>
        <c:axId val="36463893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56.1</c:v>
                </c:pt>
                <c:pt idx="2">
                  <c:v>70.2</c:v>
                </c:pt>
                <c:pt idx="3">
                  <c:v>73.099999999999994</c:v>
                </c:pt>
                <c:pt idx="4">
                  <c:v>74.8</c:v>
                </c:pt>
              </c:numCache>
            </c:numRef>
          </c:val>
          <c:smooth val="0"/>
          <c:extLst>
            <c:ext xmlns:c16="http://schemas.microsoft.com/office/drawing/2014/chart" uri="{C3380CC4-5D6E-409C-BE32-E72D297353CC}">
              <c16:uniqueId val="{00000001-15CB-497A-B642-32C3805A3D99}"/>
            </c:ext>
          </c:extLst>
        </c:ser>
        <c:dLbls>
          <c:showLegendKey val="0"/>
          <c:showVal val="0"/>
          <c:showCatName val="0"/>
          <c:showSerName val="0"/>
          <c:showPercent val="0"/>
          <c:showBubbleSize val="0"/>
        </c:dLbls>
        <c:marker val="1"/>
        <c:smooth val="0"/>
        <c:axId val="459495128"/>
        <c:axId val="364638936"/>
      </c:lineChart>
      <c:catAx>
        <c:axId val="459495128"/>
        <c:scaling>
          <c:orientation val="minMax"/>
        </c:scaling>
        <c:delete val="0"/>
        <c:axPos val="b"/>
        <c:numFmt formatCode="ge" sourceLinked="1"/>
        <c:majorTickMark val="none"/>
        <c:minorTickMark val="none"/>
        <c:tickLblPos val="none"/>
        <c:crossAx val="364638936"/>
        <c:crosses val="autoZero"/>
        <c:auto val="0"/>
        <c:lblAlgn val="ctr"/>
        <c:lblOffset val="100"/>
        <c:noMultiLvlLbl val="1"/>
      </c:catAx>
      <c:valAx>
        <c:axId val="364638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495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1-4CE3-8DF6-3057EE06BBEA}"/>
            </c:ext>
          </c:extLst>
        </c:ser>
        <c:dLbls>
          <c:showLegendKey val="0"/>
          <c:showVal val="0"/>
          <c:showCatName val="0"/>
          <c:showSerName val="0"/>
          <c:showPercent val="0"/>
          <c:showBubbleSize val="0"/>
        </c:dLbls>
        <c:gapWidth val="180"/>
        <c:overlap val="-90"/>
        <c:axId val="364639720"/>
        <c:axId val="36464011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1-4CE3-8DF6-3057EE06BBEA}"/>
            </c:ext>
          </c:extLst>
        </c:ser>
        <c:dLbls>
          <c:showLegendKey val="0"/>
          <c:showVal val="0"/>
          <c:showCatName val="0"/>
          <c:showSerName val="0"/>
          <c:showPercent val="0"/>
          <c:showBubbleSize val="0"/>
        </c:dLbls>
        <c:marker val="1"/>
        <c:smooth val="0"/>
        <c:axId val="364639720"/>
        <c:axId val="364640112"/>
      </c:lineChart>
      <c:catAx>
        <c:axId val="364639720"/>
        <c:scaling>
          <c:orientation val="minMax"/>
        </c:scaling>
        <c:delete val="0"/>
        <c:axPos val="b"/>
        <c:numFmt formatCode="ge" sourceLinked="1"/>
        <c:majorTickMark val="none"/>
        <c:minorTickMark val="none"/>
        <c:tickLblPos val="none"/>
        <c:crossAx val="364640112"/>
        <c:crosses val="autoZero"/>
        <c:auto val="0"/>
        <c:lblAlgn val="ctr"/>
        <c:lblOffset val="100"/>
        <c:noMultiLvlLbl val="1"/>
      </c:catAx>
      <c:valAx>
        <c:axId val="364640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4639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EF-4415-87AC-73F32EB8B572}"/>
            </c:ext>
          </c:extLst>
        </c:ser>
        <c:dLbls>
          <c:showLegendKey val="0"/>
          <c:showVal val="0"/>
          <c:showCatName val="0"/>
          <c:showSerName val="0"/>
          <c:showPercent val="0"/>
          <c:showBubbleSize val="0"/>
        </c:dLbls>
        <c:gapWidth val="180"/>
        <c:overlap val="-90"/>
        <c:axId val="364626792"/>
        <c:axId val="36462718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EF-4415-87AC-73F32EB8B572}"/>
            </c:ext>
          </c:extLst>
        </c:ser>
        <c:dLbls>
          <c:showLegendKey val="0"/>
          <c:showVal val="0"/>
          <c:showCatName val="0"/>
          <c:showSerName val="0"/>
          <c:showPercent val="0"/>
          <c:showBubbleSize val="0"/>
        </c:dLbls>
        <c:marker val="1"/>
        <c:smooth val="0"/>
        <c:axId val="364626792"/>
        <c:axId val="364627184"/>
      </c:lineChart>
      <c:catAx>
        <c:axId val="364626792"/>
        <c:scaling>
          <c:orientation val="minMax"/>
        </c:scaling>
        <c:delete val="0"/>
        <c:axPos val="b"/>
        <c:numFmt formatCode="ge" sourceLinked="1"/>
        <c:majorTickMark val="none"/>
        <c:minorTickMark val="none"/>
        <c:tickLblPos val="none"/>
        <c:crossAx val="364627184"/>
        <c:crosses val="autoZero"/>
        <c:auto val="0"/>
        <c:lblAlgn val="ctr"/>
        <c:lblOffset val="100"/>
        <c:noMultiLvlLbl val="1"/>
      </c:catAx>
      <c:valAx>
        <c:axId val="364627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4626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D1-4C84-9D22-328C76DE10A4}"/>
            </c:ext>
          </c:extLst>
        </c:ser>
        <c:dLbls>
          <c:showLegendKey val="0"/>
          <c:showVal val="0"/>
          <c:showCatName val="0"/>
          <c:showSerName val="0"/>
          <c:showPercent val="0"/>
          <c:showBubbleSize val="0"/>
        </c:dLbls>
        <c:gapWidth val="180"/>
        <c:overlap val="-90"/>
        <c:axId val="364627968"/>
        <c:axId val="364628360"/>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D1-4C84-9D22-328C76DE10A4}"/>
            </c:ext>
          </c:extLst>
        </c:ser>
        <c:dLbls>
          <c:showLegendKey val="0"/>
          <c:showVal val="0"/>
          <c:showCatName val="0"/>
          <c:showSerName val="0"/>
          <c:showPercent val="0"/>
          <c:showBubbleSize val="0"/>
        </c:dLbls>
        <c:marker val="1"/>
        <c:smooth val="0"/>
        <c:axId val="364627968"/>
        <c:axId val="364628360"/>
      </c:lineChart>
      <c:catAx>
        <c:axId val="364627968"/>
        <c:scaling>
          <c:orientation val="minMax"/>
        </c:scaling>
        <c:delete val="0"/>
        <c:axPos val="b"/>
        <c:numFmt formatCode="ge" sourceLinked="1"/>
        <c:majorTickMark val="none"/>
        <c:minorTickMark val="none"/>
        <c:tickLblPos val="none"/>
        <c:crossAx val="364628360"/>
        <c:crosses val="autoZero"/>
        <c:auto val="0"/>
        <c:lblAlgn val="ctr"/>
        <c:lblOffset val="100"/>
        <c:noMultiLvlLbl val="1"/>
      </c:catAx>
      <c:valAx>
        <c:axId val="364628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646279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73-4BCE-8FAE-129BFBD01A9D}"/>
            </c:ext>
          </c:extLst>
        </c:ser>
        <c:dLbls>
          <c:showLegendKey val="0"/>
          <c:showVal val="0"/>
          <c:showCatName val="0"/>
          <c:showSerName val="0"/>
          <c:showPercent val="0"/>
          <c:showBubbleSize val="0"/>
        </c:dLbls>
        <c:gapWidth val="180"/>
        <c:overlap val="-90"/>
        <c:axId val="362870200"/>
        <c:axId val="36287059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73-4BCE-8FAE-129BFBD01A9D}"/>
            </c:ext>
          </c:extLst>
        </c:ser>
        <c:dLbls>
          <c:showLegendKey val="0"/>
          <c:showVal val="0"/>
          <c:showCatName val="0"/>
          <c:showSerName val="0"/>
          <c:showPercent val="0"/>
          <c:showBubbleSize val="0"/>
        </c:dLbls>
        <c:marker val="1"/>
        <c:smooth val="0"/>
        <c:axId val="362870200"/>
        <c:axId val="362870592"/>
      </c:lineChart>
      <c:catAx>
        <c:axId val="362870200"/>
        <c:scaling>
          <c:orientation val="minMax"/>
        </c:scaling>
        <c:delete val="0"/>
        <c:axPos val="b"/>
        <c:numFmt formatCode="ge" sourceLinked="1"/>
        <c:majorTickMark val="none"/>
        <c:minorTickMark val="none"/>
        <c:tickLblPos val="none"/>
        <c:crossAx val="362870592"/>
        <c:crosses val="autoZero"/>
        <c:auto val="0"/>
        <c:lblAlgn val="ctr"/>
        <c:lblOffset val="100"/>
        <c:noMultiLvlLbl val="1"/>
      </c:catAx>
      <c:valAx>
        <c:axId val="362870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870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D-4F13-AC02-4C9418D119E5}"/>
            </c:ext>
          </c:extLst>
        </c:ser>
        <c:dLbls>
          <c:showLegendKey val="0"/>
          <c:showVal val="0"/>
          <c:showCatName val="0"/>
          <c:showSerName val="0"/>
          <c:showPercent val="0"/>
          <c:showBubbleSize val="0"/>
        </c:dLbls>
        <c:gapWidth val="180"/>
        <c:overlap val="-90"/>
        <c:axId val="362871376"/>
        <c:axId val="47010231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D-4F13-AC02-4C9418D119E5}"/>
            </c:ext>
          </c:extLst>
        </c:ser>
        <c:dLbls>
          <c:showLegendKey val="0"/>
          <c:showVal val="0"/>
          <c:showCatName val="0"/>
          <c:showSerName val="0"/>
          <c:showPercent val="0"/>
          <c:showBubbleSize val="0"/>
        </c:dLbls>
        <c:marker val="1"/>
        <c:smooth val="0"/>
        <c:axId val="362871376"/>
        <c:axId val="470102312"/>
      </c:lineChart>
      <c:catAx>
        <c:axId val="362871376"/>
        <c:scaling>
          <c:orientation val="minMax"/>
        </c:scaling>
        <c:delete val="0"/>
        <c:axPos val="b"/>
        <c:numFmt formatCode="ge" sourceLinked="1"/>
        <c:majorTickMark val="none"/>
        <c:minorTickMark val="none"/>
        <c:tickLblPos val="none"/>
        <c:crossAx val="470102312"/>
        <c:crosses val="autoZero"/>
        <c:auto val="0"/>
        <c:lblAlgn val="ctr"/>
        <c:lblOffset val="100"/>
        <c:noMultiLvlLbl val="1"/>
      </c:catAx>
      <c:valAx>
        <c:axId val="470102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871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F-4A89-BB39-168F423933B4}"/>
            </c:ext>
          </c:extLst>
        </c:ser>
        <c:dLbls>
          <c:showLegendKey val="0"/>
          <c:showVal val="0"/>
          <c:showCatName val="0"/>
          <c:showSerName val="0"/>
          <c:showPercent val="0"/>
          <c:showBubbleSize val="0"/>
        </c:dLbls>
        <c:gapWidth val="180"/>
        <c:overlap val="-90"/>
        <c:axId val="470103096"/>
        <c:axId val="47010348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F-4A89-BB39-168F423933B4}"/>
            </c:ext>
          </c:extLst>
        </c:ser>
        <c:dLbls>
          <c:showLegendKey val="0"/>
          <c:showVal val="0"/>
          <c:showCatName val="0"/>
          <c:showSerName val="0"/>
          <c:showPercent val="0"/>
          <c:showBubbleSize val="0"/>
        </c:dLbls>
        <c:marker val="1"/>
        <c:smooth val="0"/>
        <c:axId val="470103096"/>
        <c:axId val="470103488"/>
      </c:lineChart>
      <c:catAx>
        <c:axId val="470103096"/>
        <c:scaling>
          <c:orientation val="minMax"/>
        </c:scaling>
        <c:delete val="0"/>
        <c:axPos val="b"/>
        <c:numFmt formatCode="ge" sourceLinked="1"/>
        <c:majorTickMark val="none"/>
        <c:minorTickMark val="none"/>
        <c:tickLblPos val="none"/>
        <c:crossAx val="470103488"/>
        <c:crosses val="autoZero"/>
        <c:auto val="0"/>
        <c:lblAlgn val="ctr"/>
        <c:lblOffset val="100"/>
        <c:noMultiLvlLbl val="1"/>
      </c:catAx>
      <c:valAx>
        <c:axId val="470103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0103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EF-4BF2-A429-D7D47E0CC35B}"/>
            </c:ext>
          </c:extLst>
        </c:ser>
        <c:dLbls>
          <c:showLegendKey val="0"/>
          <c:showVal val="0"/>
          <c:showCatName val="0"/>
          <c:showSerName val="0"/>
          <c:showPercent val="0"/>
          <c:showBubbleSize val="0"/>
        </c:dLbls>
        <c:gapWidth val="180"/>
        <c:overlap val="-90"/>
        <c:axId val="457891416"/>
        <c:axId val="45789180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F-4BF2-A429-D7D47E0CC35B}"/>
            </c:ext>
          </c:extLst>
        </c:ser>
        <c:dLbls>
          <c:showLegendKey val="0"/>
          <c:showVal val="0"/>
          <c:showCatName val="0"/>
          <c:showSerName val="0"/>
          <c:showPercent val="0"/>
          <c:showBubbleSize val="0"/>
        </c:dLbls>
        <c:marker val="1"/>
        <c:smooth val="0"/>
        <c:axId val="457891416"/>
        <c:axId val="457891808"/>
      </c:lineChart>
      <c:catAx>
        <c:axId val="457891416"/>
        <c:scaling>
          <c:orientation val="minMax"/>
        </c:scaling>
        <c:delete val="0"/>
        <c:axPos val="b"/>
        <c:numFmt formatCode="ge" sourceLinked="1"/>
        <c:majorTickMark val="none"/>
        <c:minorTickMark val="none"/>
        <c:tickLblPos val="none"/>
        <c:crossAx val="457891808"/>
        <c:crosses val="autoZero"/>
        <c:auto val="0"/>
        <c:lblAlgn val="ctr"/>
        <c:lblOffset val="100"/>
        <c:noMultiLvlLbl val="1"/>
      </c:catAx>
      <c:valAx>
        <c:axId val="457891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891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44-4204-8E0F-14EB28C7DB70}"/>
            </c:ext>
          </c:extLst>
        </c:ser>
        <c:dLbls>
          <c:showLegendKey val="0"/>
          <c:showVal val="0"/>
          <c:showCatName val="0"/>
          <c:showSerName val="0"/>
          <c:showPercent val="0"/>
          <c:showBubbleSize val="0"/>
        </c:dLbls>
        <c:gapWidth val="180"/>
        <c:overlap val="-90"/>
        <c:axId val="457892984"/>
        <c:axId val="36520228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44-4204-8E0F-14EB28C7DB70}"/>
            </c:ext>
          </c:extLst>
        </c:ser>
        <c:dLbls>
          <c:showLegendKey val="0"/>
          <c:showVal val="0"/>
          <c:showCatName val="0"/>
          <c:showSerName val="0"/>
          <c:showPercent val="0"/>
          <c:showBubbleSize val="0"/>
        </c:dLbls>
        <c:marker val="1"/>
        <c:smooth val="0"/>
        <c:axId val="457892984"/>
        <c:axId val="365202280"/>
      </c:lineChart>
      <c:catAx>
        <c:axId val="457892984"/>
        <c:scaling>
          <c:orientation val="minMax"/>
        </c:scaling>
        <c:delete val="0"/>
        <c:axPos val="b"/>
        <c:numFmt formatCode="ge" sourceLinked="1"/>
        <c:majorTickMark val="none"/>
        <c:minorTickMark val="none"/>
        <c:tickLblPos val="none"/>
        <c:crossAx val="365202280"/>
        <c:crosses val="autoZero"/>
        <c:auto val="0"/>
        <c:lblAlgn val="ctr"/>
        <c:lblOffset val="100"/>
        <c:noMultiLvlLbl val="1"/>
      </c:catAx>
      <c:valAx>
        <c:axId val="365202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892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50A-46E8-9859-592DE5117EFF}"/>
            </c:ext>
          </c:extLst>
        </c:ser>
        <c:dLbls>
          <c:showLegendKey val="0"/>
          <c:showVal val="0"/>
          <c:showCatName val="0"/>
          <c:showSerName val="0"/>
          <c:showPercent val="0"/>
          <c:showBubbleSize val="0"/>
        </c:dLbls>
        <c:gapWidth val="180"/>
        <c:overlap val="-90"/>
        <c:axId val="365202672"/>
        <c:axId val="36520306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0A-46E8-9859-592DE5117EFF}"/>
            </c:ext>
          </c:extLst>
        </c:ser>
        <c:dLbls>
          <c:showLegendKey val="0"/>
          <c:showVal val="0"/>
          <c:showCatName val="0"/>
          <c:showSerName val="0"/>
          <c:showPercent val="0"/>
          <c:showBubbleSize val="0"/>
        </c:dLbls>
        <c:marker val="1"/>
        <c:smooth val="0"/>
        <c:axId val="365202672"/>
        <c:axId val="365203064"/>
      </c:lineChart>
      <c:catAx>
        <c:axId val="365202672"/>
        <c:scaling>
          <c:orientation val="minMax"/>
        </c:scaling>
        <c:delete val="0"/>
        <c:axPos val="b"/>
        <c:numFmt formatCode="ge" sourceLinked="1"/>
        <c:majorTickMark val="none"/>
        <c:minorTickMark val="none"/>
        <c:tickLblPos val="none"/>
        <c:crossAx val="365203064"/>
        <c:crosses val="autoZero"/>
        <c:auto val="0"/>
        <c:lblAlgn val="ctr"/>
        <c:lblOffset val="100"/>
        <c:noMultiLvlLbl val="1"/>
      </c:catAx>
      <c:valAx>
        <c:axId val="365203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202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0</c:v>
                </c:pt>
                <c:pt idx="2">
                  <c:v>3420.6</c:v>
                </c:pt>
                <c:pt idx="3">
                  <c:v>2347.5</c:v>
                </c:pt>
                <c:pt idx="4">
                  <c:v>2119.4</c:v>
                </c:pt>
              </c:numCache>
            </c:numRef>
          </c:val>
          <c:extLst>
            <c:ext xmlns:c16="http://schemas.microsoft.com/office/drawing/2014/chart" uri="{C3380CC4-5D6E-409C-BE32-E72D297353CC}">
              <c16:uniqueId val="{00000000-DF54-4182-9ACE-2C1F2FCFCE61}"/>
            </c:ext>
          </c:extLst>
        </c:ser>
        <c:dLbls>
          <c:showLegendKey val="0"/>
          <c:showVal val="0"/>
          <c:showCatName val="0"/>
          <c:showSerName val="0"/>
          <c:showPercent val="0"/>
          <c:showBubbleSize val="0"/>
        </c:dLbls>
        <c:gapWidth val="180"/>
        <c:overlap val="-90"/>
        <c:axId val="359778200"/>
        <c:axId val="359778592"/>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366.9</c:v>
                </c:pt>
                <c:pt idx="2">
                  <c:v>324.60000000000002</c:v>
                </c:pt>
                <c:pt idx="3">
                  <c:v>255.4</c:v>
                </c:pt>
                <c:pt idx="4">
                  <c:v>269.8</c:v>
                </c:pt>
              </c:numCache>
            </c:numRef>
          </c:val>
          <c:smooth val="0"/>
          <c:extLst>
            <c:ext xmlns:c16="http://schemas.microsoft.com/office/drawing/2014/chart" uri="{C3380CC4-5D6E-409C-BE32-E72D297353CC}">
              <c16:uniqueId val="{00000001-DF54-4182-9ACE-2C1F2FCFCE6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F54-4182-9ACE-2C1F2FCFCE61}"/>
            </c:ext>
          </c:extLst>
        </c:ser>
        <c:dLbls>
          <c:showLegendKey val="0"/>
          <c:showVal val="0"/>
          <c:showCatName val="0"/>
          <c:showSerName val="0"/>
          <c:showPercent val="0"/>
          <c:showBubbleSize val="0"/>
        </c:dLbls>
        <c:marker val="1"/>
        <c:smooth val="0"/>
        <c:axId val="359778200"/>
        <c:axId val="359778592"/>
      </c:lineChart>
      <c:catAx>
        <c:axId val="359778200"/>
        <c:scaling>
          <c:orientation val="minMax"/>
        </c:scaling>
        <c:delete val="0"/>
        <c:axPos val="b"/>
        <c:numFmt formatCode="ge" sourceLinked="1"/>
        <c:majorTickMark val="none"/>
        <c:minorTickMark val="none"/>
        <c:tickLblPos val="none"/>
        <c:crossAx val="359778592"/>
        <c:crosses val="autoZero"/>
        <c:auto val="0"/>
        <c:lblAlgn val="ctr"/>
        <c:lblOffset val="100"/>
        <c:noMultiLvlLbl val="1"/>
      </c:catAx>
      <c:valAx>
        <c:axId val="35977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778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A9-408C-BC6F-115BEE9D20CF}"/>
            </c:ext>
          </c:extLst>
        </c:ser>
        <c:dLbls>
          <c:showLegendKey val="0"/>
          <c:showVal val="0"/>
          <c:showCatName val="0"/>
          <c:showSerName val="0"/>
          <c:showPercent val="0"/>
          <c:showBubbleSize val="0"/>
        </c:dLbls>
        <c:gapWidth val="180"/>
        <c:overlap val="-90"/>
        <c:axId val="365203848"/>
        <c:axId val="47070807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A9-408C-BC6F-115BEE9D20CF}"/>
            </c:ext>
          </c:extLst>
        </c:ser>
        <c:dLbls>
          <c:showLegendKey val="0"/>
          <c:showVal val="0"/>
          <c:showCatName val="0"/>
          <c:showSerName val="0"/>
          <c:showPercent val="0"/>
          <c:showBubbleSize val="0"/>
        </c:dLbls>
        <c:marker val="1"/>
        <c:smooth val="0"/>
        <c:axId val="365203848"/>
        <c:axId val="470708072"/>
      </c:lineChart>
      <c:catAx>
        <c:axId val="365203848"/>
        <c:scaling>
          <c:orientation val="minMax"/>
        </c:scaling>
        <c:delete val="0"/>
        <c:axPos val="b"/>
        <c:numFmt formatCode="ge" sourceLinked="1"/>
        <c:majorTickMark val="none"/>
        <c:minorTickMark val="none"/>
        <c:tickLblPos val="none"/>
        <c:crossAx val="470708072"/>
        <c:crosses val="autoZero"/>
        <c:auto val="0"/>
        <c:lblAlgn val="ctr"/>
        <c:lblOffset val="100"/>
        <c:noMultiLvlLbl val="1"/>
      </c:catAx>
      <c:valAx>
        <c:axId val="470708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203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07-41AD-AF17-420F59E72BD8}"/>
            </c:ext>
          </c:extLst>
        </c:ser>
        <c:dLbls>
          <c:showLegendKey val="0"/>
          <c:showVal val="0"/>
          <c:showCatName val="0"/>
          <c:showSerName val="0"/>
          <c:showPercent val="0"/>
          <c:showBubbleSize val="0"/>
        </c:dLbls>
        <c:gapWidth val="180"/>
        <c:overlap val="-90"/>
        <c:axId val="470708856"/>
        <c:axId val="47070924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7-41AD-AF17-420F59E72BD8}"/>
            </c:ext>
          </c:extLst>
        </c:ser>
        <c:dLbls>
          <c:showLegendKey val="0"/>
          <c:showVal val="0"/>
          <c:showCatName val="0"/>
          <c:showSerName val="0"/>
          <c:showPercent val="0"/>
          <c:showBubbleSize val="0"/>
        </c:dLbls>
        <c:marker val="1"/>
        <c:smooth val="0"/>
        <c:axId val="470708856"/>
        <c:axId val="470709248"/>
      </c:lineChart>
      <c:catAx>
        <c:axId val="470708856"/>
        <c:scaling>
          <c:orientation val="minMax"/>
        </c:scaling>
        <c:delete val="0"/>
        <c:axPos val="b"/>
        <c:numFmt formatCode="ge" sourceLinked="1"/>
        <c:majorTickMark val="none"/>
        <c:minorTickMark val="none"/>
        <c:tickLblPos val="none"/>
        <c:crossAx val="470709248"/>
        <c:crosses val="autoZero"/>
        <c:auto val="0"/>
        <c:lblAlgn val="ctr"/>
        <c:lblOffset val="100"/>
        <c:noMultiLvlLbl val="1"/>
      </c:catAx>
      <c:valAx>
        <c:axId val="47070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0708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CA-47AE-9B12-31479FA9773E}"/>
            </c:ext>
          </c:extLst>
        </c:ser>
        <c:dLbls>
          <c:showLegendKey val="0"/>
          <c:showVal val="0"/>
          <c:showCatName val="0"/>
          <c:showSerName val="0"/>
          <c:showPercent val="0"/>
          <c:showBubbleSize val="0"/>
        </c:dLbls>
        <c:gapWidth val="180"/>
        <c:overlap val="-90"/>
        <c:axId val="4765728"/>
        <c:axId val="476612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CA-47AE-9B12-31479FA9773E}"/>
            </c:ext>
          </c:extLst>
        </c:ser>
        <c:dLbls>
          <c:showLegendKey val="0"/>
          <c:showVal val="0"/>
          <c:showCatName val="0"/>
          <c:showSerName val="0"/>
          <c:showPercent val="0"/>
          <c:showBubbleSize val="0"/>
        </c:dLbls>
        <c:marker val="1"/>
        <c:smooth val="0"/>
        <c:axId val="4765728"/>
        <c:axId val="4766120"/>
      </c:lineChart>
      <c:catAx>
        <c:axId val="4765728"/>
        <c:scaling>
          <c:orientation val="minMax"/>
        </c:scaling>
        <c:delete val="0"/>
        <c:axPos val="b"/>
        <c:numFmt formatCode="ge" sourceLinked="1"/>
        <c:majorTickMark val="none"/>
        <c:minorTickMark val="none"/>
        <c:tickLblPos val="none"/>
        <c:crossAx val="4766120"/>
        <c:crosses val="autoZero"/>
        <c:auto val="0"/>
        <c:lblAlgn val="ctr"/>
        <c:lblOffset val="100"/>
        <c:noMultiLvlLbl val="1"/>
      </c:catAx>
      <c:valAx>
        <c:axId val="4766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65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21D-4653-9D98-EAC26EF1765A}"/>
            </c:ext>
          </c:extLst>
        </c:ser>
        <c:dLbls>
          <c:showLegendKey val="0"/>
          <c:showVal val="0"/>
          <c:showCatName val="0"/>
          <c:showSerName val="0"/>
          <c:showPercent val="0"/>
          <c:showBubbleSize val="0"/>
        </c:dLbls>
        <c:gapWidth val="180"/>
        <c:overlap val="-90"/>
        <c:axId val="4766904"/>
        <c:axId val="476729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1D-4653-9D98-EAC26EF1765A}"/>
            </c:ext>
          </c:extLst>
        </c:ser>
        <c:dLbls>
          <c:showLegendKey val="0"/>
          <c:showVal val="0"/>
          <c:showCatName val="0"/>
          <c:showSerName val="0"/>
          <c:showPercent val="0"/>
          <c:showBubbleSize val="0"/>
        </c:dLbls>
        <c:marker val="1"/>
        <c:smooth val="0"/>
        <c:axId val="4766904"/>
        <c:axId val="4767296"/>
      </c:lineChart>
      <c:catAx>
        <c:axId val="4766904"/>
        <c:scaling>
          <c:orientation val="minMax"/>
        </c:scaling>
        <c:delete val="0"/>
        <c:axPos val="b"/>
        <c:numFmt formatCode="ge" sourceLinked="1"/>
        <c:majorTickMark val="none"/>
        <c:minorTickMark val="none"/>
        <c:tickLblPos val="none"/>
        <c:crossAx val="4767296"/>
        <c:crosses val="autoZero"/>
        <c:auto val="0"/>
        <c:lblAlgn val="ctr"/>
        <c:lblOffset val="100"/>
        <c:noMultiLvlLbl val="1"/>
      </c:catAx>
      <c:valAx>
        <c:axId val="4767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66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FB-4774-93F7-A7FE2A4EF453}"/>
            </c:ext>
          </c:extLst>
        </c:ser>
        <c:dLbls>
          <c:showLegendKey val="0"/>
          <c:showVal val="0"/>
          <c:showCatName val="0"/>
          <c:showSerName val="0"/>
          <c:showPercent val="0"/>
          <c:showBubbleSize val="0"/>
        </c:dLbls>
        <c:gapWidth val="180"/>
        <c:overlap val="-90"/>
        <c:axId val="467940368"/>
        <c:axId val="46794076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FB-4774-93F7-A7FE2A4EF453}"/>
            </c:ext>
          </c:extLst>
        </c:ser>
        <c:dLbls>
          <c:showLegendKey val="0"/>
          <c:showVal val="0"/>
          <c:showCatName val="0"/>
          <c:showSerName val="0"/>
          <c:showPercent val="0"/>
          <c:showBubbleSize val="0"/>
        </c:dLbls>
        <c:marker val="1"/>
        <c:smooth val="0"/>
        <c:axId val="467940368"/>
        <c:axId val="467940760"/>
      </c:lineChart>
      <c:catAx>
        <c:axId val="467940368"/>
        <c:scaling>
          <c:orientation val="minMax"/>
        </c:scaling>
        <c:delete val="0"/>
        <c:axPos val="b"/>
        <c:numFmt formatCode="ge" sourceLinked="1"/>
        <c:majorTickMark val="none"/>
        <c:minorTickMark val="none"/>
        <c:tickLblPos val="none"/>
        <c:crossAx val="467940760"/>
        <c:crosses val="autoZero"/>
        <c:auto val="0"/>
        <c:lblAlgn val="ctr"/>
        <c:lblOffset val="100"/>
        <c:noMultiLvlLbl val="1"/>
      </c:catAx>
      <c:valAx>
        <c:axId val="467940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9403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C0-41EA-BE7E-4384FF17F0DC}"/>
            </c:ext>
          </c:extLst>
        </c:ser>
        <c:dLbls>
          <c:showLegendKey val="0"/>
          <c:showVal val="0"/>
          <c:showCatName val="0"/>
          <c:showSerName val="0"/>
          <c:showPercent val="0"/>
          <c:showBubbleSize val="0"/>
        </c:dLbls>
        <c:gapWidth val="180"/>
        <c:overlap val="-90"/>
        <c:axId val="467941544"/>
        <c:axId val="46052552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C0-41EA-BE7E-4384FF17F0DC}"/>
            </c:ext>
          </c:extLst>
        </c:ser>
        <c:dLbls>
          <c:showLegendKey val="0"/>
          <c:showVal val="0"/>
          <c:showCatName val="0"/>
          <c:showSerName val="0"/>
          <c:showPercent val="0"/>
          <c:showBubbleSize val="0"/>
        </c:dLbls>
        <c:marker val="1"/>
        <c:smooth val="0"/>
        <c:axId val="467941544"/>
        <c:axId val="460525528"/>
      </c:lineChart>
      <c:catAx>
        <c:axId val="467941544"/>
        <c:scaling>
          <c:orientation val="minMax"/>
        </c:scaling>
        <c:delete val="0"/>
        <c:axPos val="b"/>
        <c:numFmt formatCode="ge" sourceLinked="1"/>
        <c:majorTickMark val="none"/>
        <c:minorTickMark val="none"/>
        <c:tickLblPos val="none"/>
        <c:crossAx val="460525528"/>
        <c:crosses val="autoZero"/>
        <c:auto val="0"/>
        <c:lblAlgn val="ctr"/>
        <c:lblOffset val="100"/>
        <c:noMultiLvlLbl val="1"/>
      </c:catAx>
      <c:valAx>
        <c:axId val="460525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941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0</c:v>
                </c:pt>
                <c:pt idx="2">
                  <c:v>18.2</c:v>
                </c:pt>
                <c:pt idx="3">
                  <c:v>10.6</c:v>
                </c:pt>
                <c:pt idx="4">
                  <c:v>17.7</c:v>
                </c:pt>
              </c:numCache>
            </c:numRef>
          </c:val>
          <c:extLst>
            <c:ext xmlns:c16="http://schemas.microsoft.com/office/drawing/2014/chart" uri="{C3380CC4-5D6E-409C-BE32-E72D297353CC}">
              <c16:uniqueId val="{00000000-B274-46AA-A935-3A845156192B}"/>
            </c:ext>
          </c:extLst>
        </c:ser>
        <c:dLbls>
          <c:showLegendKey val="0"/>
          <c:showVal val="0"/>
          <c:showCatName val="0"/>
          <c:showSerName val="0"/>
          <c:showPercent val="0"/>
          <c:showBubbleSize val="0"/>
        </c:dLbls>
        <c:gapWidth val="180"/>
        <c:overlap val="-90"/>
        <c:axId val="460526312"/>
        <c:axId val="46052670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6.4</c:v>
                </c:pt>
                <c:pt idx="2">
                  <c:v>13.7</c:v>
                </c:pt>
                <c:pt idx="3">
                  <c:v>12</c:v>
                </c:pt>
                <c:pt idx="4">
                  <c:v>14.5</c:v>
                </c:pt>
              </c:numCache>
            </c:numRef>
          </c:val>
          <c:smooth val="0"/>
          <c:extLst>
            <c:ext xmlns:c16="http://schemas.microsoft.com/office/drawing/2014/chart" uri="{C3380CC4-5D6E-409C-BE32-E72D297353CC}">
              <c16:uniqueId val="{00000001-B274-46AA-A935-3A845156192B}"/>
            </c:ext>
          </c:extLst>
        </c:ser>
        <c:dLbls>
          <c:showLegendKey val="0"/>
          <c:showVal val="0"/>
          <c:showCatName val="0"/>
          <c:showSerName val="0"/>
          <c:showPercent val="0"/>
          <c:showBubbleSize val="0"/>
        </c:dLbls>
        <c:marker val="1"/>
        <c:smooth val="0"/>
        <c:axId val="460526312"/>
        <c:axId val="460526704"/>
      </c:lineChart>
      <c:catAx>
        <c:axId val="460526312"/>
        <c:scaling>
          <c:orientation val="minMax"/>
        </c:scaling>
        <c:delete val="0"/>
        <c:axPos val="b"/>
        <c:numFmt formatCode="ge" sourceLinked="1"/>
        <c:majorTickMark val="none"/>
        <c:minorTickMark val="none"/>
        <c:tickLblPos val="none"/>
        <c:crossAx val="460526704"/>
        <c:crosses val="autoZero"/>
        <c:auto val="0"/>
        <c:lblAlgn val="ctr"/>
        <c:lblOffset val="100"/>
        <c:noMultiLvlLbl val="1"/>
      </c:catAx>
      <c:valAx>
        <c:axId val="460526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0526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0</c:v>
                </c:pt>
                <c:pt idx="2">
                  <c:v>0</c:v>
                </c:pt>
                <c:pt idx="3">
                  <c:v>0.9</c:v>
                </c:pt>
                <c:pt idx="4">
                  <c:v>1.2</c:v>
                </c:pt>
              </c:numCache>
            </c:numRef>
          </c:val>
          <c:extLst>
            <c:ext xmlns:c16="http://schemas.microsoft.com/office/drawing/2014/chart" uri="{C3380CC4-5D6E-409C-BE32-E72D297353CC}">
              <c16:uniqueId val="{00000000-C3DB-4AF2-951B-93AA2E893D5C}"/>
            </c:ext>
          </c:extLst>
        </c:ser>
        <c:dLbls>
          <c:showLegendKey val="0"/>
          <c:showVal val="0"/>
          <c:showCatName val="0"/>
          <c:showSerName val="0"/>
          <c:showPercent val="0"/>
          <c:showBubbleSize val="0"/>
        </c:dLbls>
        <c:gapWidth val="180"/>
        <c:overlap val="-90"/>
        <c:axId val="133440336"/>
        <c:axId val="13344072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0.2</c:v>
                </c:pt>
                <c:pt idx="2">
                  <c:v>2.9</c:v>
                </c:pt>
                <c:pt idx="3">
                  <c:v>0.6</c:v>
                </c:pt>
                <c:pt idx="4">
                  <c:v>0.3</c:v>
                </c:pt>
              </c:numCache>
            </c:numRef>
          </c:val>
          <c:smooth val="0"/>
          <c:extLst>
            <c:ext xmlns:c16="http://schemas.microsoft.com/office/drawing/2014/chart" uri="{C3380CC4-5D6E-409C-BE32-E72D297353CC}">
              <c16:uniqueId val="{00000001-C3DB-4AF2-951B-93AA2E893D5C}"/>
            </c:ext>
          </c:extLst>
        </c:ser>
        <c:dLbls>
          <c:showLegendKey val="0"/>
          <c:showVal val="0"/>
          <c:showCatName val="0"/>
          <c:showSerName val="0"/>
          <c:showPercent val="0"/>
          <c:showBubbleSize val="0"/>
        </c:dLbls>
        <c:marker val="1"/>
        <c:smooth val="0"/>
        <c:axId val="133440336"/>
        <c:axId val="133440728"/>
      </c:lineChart>
      <c:catAx>
        <c:axId val="133440336"/>
        <c:scaling>
          <c:orientation val="minMax"/>
        </c:scaling>
        <c:delete val="0"/>
        <c:axPos val="b"/>
        <c:numFmt formatCode="ge" sourceLinked="1"/>
        <c:majorTickMark val="none"/>
        <c:minorTickMark val="none"/>
        <c:tickLblPos val="none"/>
        <c:crossAx val="133440728"/>
        <c:crosses val="autoZero"/>
        <c:auto val="0"/>
        <c:lblAlgn val="ctr"/>
        <c:lblOffset val="100"/>
        <c:noMultiLvlLbl val="1"/>
      </c:catAx>
      <c:valAx>
        <c:axId val="133440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44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933.5</c:v>
                </c:pt>
                <c:pt idx="3">
                  <c:v>737.1</c:v>
                </c:pt>
                <c:pt idx="4">
                  <c:v>433.3</c:v>
                </c:pt>
              </c:numCache>
            </c:numRef>
          </c:val>
          <c:extLst>
            <c:ext xmlns:c16="http://schemas.microsoft.com/office/drawing/2014/chart" uri="{C3380CC4-5D6E-409C-BE32-E72D297353CC}">
              <c16:uniqueId val="{00000000-2D58-4A90-B9E8-6939426657AF}"/>
            </c:ext>
          </c:extLst>
        </c:ser>
        <c:dLbls>
          <c:showLegendKey val="0"/>
          <c:showVal val="0"/>
          <c:showCatName val="0"/>
          <c:showSerName val="0"/>
          <c:showPercent val="0"/>
          <c:showBubbleSize val="0"/>
        </c:dLbls>
        <c:gapWidth val="180"/>
        <c:overlap val="-90"/>
        <c:axId val="133441512"/>
        <c:axId val="13344190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448</c:v>
                </c:pt>
                <c:pt idx="2">
                  <c:v>259</c:v>
                </c:pt>
                <c:pt idx="3">
                  <c:v>197.2</c:v>
                </c:pt>
                <c:pt idx="4">
                  <c:v>184.6</c:v>
                </c:pt>
              </c:numCache>
            </c:numRef>
          </c:val>
          <c:smooth val="0"/>
          <c:extLst>
            <c:ext xmlns:c16="http://schemas.microsoft.com/office/drawing/2014/chart" uri="{C3380CC4-5D6E-409C-BE32-E72D297353CC}">
              <c16:uniqueId val="{00000001-2D58-4A90-B9E8-6939426657AF}"/>
            </c:ext>
          </c:extLst>
        </c:ser>
        <c:dLbls>
          <c:showLegendKey val="0"/>
          <c:showVal val="0"/>
          <c:showCatName val="0"/>
          <c:showSerName val="0"/>
          <c:showPercent val="0"/>
          <c:showBubbleSize val="0"/>
        </c:dLbls>
        <c:marker val="1"/>
        <c:smooth val="0"/>
        <c:axId val="133441512"/>
        <c:axId val="133441904"/>
      </c:lineChart>
      <c:catAx>
        <c:axId val="133441512"/>
        <c:scaling>
          <c:orientation val="minMax"/>
        </c:scaling>
        <c:delete val="0"/>
        <c:axPos val="b"/>
        <c:numFmt formatCode="ge" sourceLinked="1"/>
        <c:majorTickMark val="none"/>
        <c:minorTickMark val="none"/>
        <c:tickLblPos val="none"/>
        <c:crossAx val="133441904"/>
        <c:crosses val="autoZero"/>
        <c:auto val="0"/>
        <c:lblAlgn val="ctr"/>
        <c:lblOffset val="100"/>
        <c:noMultiLvlLbl val="1"/>
      </c:catAx>
      <c:valAx>
        <c:axId val="13344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441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7F6-4ACD-B993-B431AD7C8A9D}"/>
            </c:ext>
          </c:extLst>
        </c:ser>
        <c:dLbls>
          <c:showLegendKey val="0"/>
          <c:showVal val="0"/>
          <c:showCatName val="0"/>
          <c:showSerName val="0"/>
          <c:showPercent val="0"/>
          <c:showBubbleSize val="0"/>
        </c:dLbls>
        <c:gapWidth val="180"/>
        <c:overlap val="-90"/>
        <c:axId val="133459128"/>
        <c:axId val="13345952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F6-4ACD-B993-B431AD7C8A9D}"/>
            </c:ext>
          </c:extLst>
        </c:ser>
        <c:dLbls>
          <c:showLegendKey val="0"/>
          <c:showVal val="0"/>
          <c:showCatName val="0"/>
          <c:showSerName val="0"/>
          <c:showPercent val="0"/>
          <c:showBubbleSize val="0"/>
        </c:dLbls>
        <c:marker val="1"/>
        <c:smooth val="0"/>
        <c:axId val="133459128"/>
        <c:axId val="133459520"/>
      </c:lineChart>
      <c:catAx>
        <c:axId val="133459128"/>
        <c:scaling>
          <c:orientation val="minMax"/>
        </c:scaling>
        <c:delete val="0"/>
        <c:axPos val="b"/>
        <c:numFmt formatCode="ge" sourceLinked="1"/>
        <c:majorTickMark val="none"/>
        <c:minorTickMark val="none"/>
        <c:tickLblPos val="none"/>
        <c:crossAx val="133459520"/>
        <c:crosses val="autoZero"/>
        <c:auto val="0"/>
        <c:lblAlgn val="ctr"/>
        <c:lblOffset val="100"/>
        <c:noMultiLvlLbl val="1"/>
      </c:catAx>
      <c:valAx>
        <c:axId val="13345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459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1-467B-8AD1-F5238BD69B9F}"/>
            </c:ext>
          </c:extLst>
        </c:ser>
        <c:dLbls>
          <c:showLegendKey val="0"/>
          <c:showVal val="0"/>
          <c:showCatName val="0"/>
          <c:showSerName val="0"/>
          <c:showPercent val="0"/>
          <c:showBubbleSize val="0"/>
        </c:dLbls>
        <c:gapWidth val="180"/>
        <c:overlap val="-90"/>
        <c:axId val="359779376"/>
        <c:axId val="35977976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1-467B-8AD1-F5238BD69B9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791-467B-8AD1-F5238BD69B9F}"/>
            </c:ext>
          </c:extLst>
        </c:ser>
        <c:dLbls>
          <c:showLegendKey val="0"/>
          <c:showVal val="0"/>
          <c:showCatName val="0"/>
          <c:showSerName val="0"/>
          <c:showPercent val="0"/>
          <c:showBubbleSize val="0"/>
        </c:dLbls>
        <c:marker val="1"/>
        <c:smooth val="0"/>
        <c:axId val="359779376"/>
        <c:axId val="359779768"/>
      </c:lineChart>
      <c:catAx>
        <c:axId val="359779376"/>
        <c:scaling>
          <c:orientation val="minMax"/>
        </c:scaling>
        <c:delete val="0"/>
        <c:axPos val="b"/>
        <c:numFmt formatCode="ge" sourceLinked="1"/>
        <c:majorTickMark val="none"/>
        <c:minorTickMark val="none"/>
        <c:tickLblPos val="none"/>
        <c:crossAx val="359779768"/>
        <c:crosses val="autoZero"/>
        <c:auto val="0"/>
        <c:lblAlgn val="ctr"/>
        <c:lblOffset val="100"/>
        <c:noMultiLvlLbl val="1"/>
      </c:catAx>
      <c:valAx>
        <c:axId val="35977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779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99.3</c:v>
                </c:pt>
              </c:numCache>
            </c:numRef>
          </c:val>
          <c:extLst>
            <c:ext xmlns:c16="http://schemas.microsoft.com/office/drawing/2014/chart" uri="{C3380CC4-5D6E-409C-BE32-E72D297353CC}">
              <c16:uniqueId val="{00000000-550D-42A2-8B31-7CD4164A6C30}"/>
            </c:ext>
          </c:extLst>
        </c:ser>
        <c:dLbls>
          <c:showLegendKey val="0"/>
          <c:showVal val="0"/>
          <c:showCatName val="0"/>
          <c:showSerName val="0"/>
          <c:showPercent val="0"/>
          <c:showBubbleSize val="0"/>
        </c:dLbls>
        <c:gapWidth val="180"/>
        <c:overlap val="-90"/>
        <c:axId val="133460304"/>
        <c:axId val="47127396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100</c:v>
                </c:pt>
                <c:pt idx="2">
                  <c:v>100</c:v>
                </c:pt>
                <c:pt idx="3">
                  <c:v>98.2</c:v>
                </c:pt>
                <c:pt idx="4">
                  <c:v>93.8</c:v>
                </c:pt>
              </c:numCache>
            </c:numRef>
          </c:val>
          <c:smooth val="0"/>
          <c:extLst>
            <c:ext xmlns:c16="http://schemas.microsoft.com/office/drawing/2014/chart" uri="{C3380CC4-5D6E-409C-BE32-E72D297353CC}">
              <c16:uniqueId val="{00000001-550D-42A2-8B31-7CD4164A6C30}"/>
            </c:ext>
          </c:extLst>
        </c:ser>
        <c:dLbls>
          <c:showLegendKey val="0"/>
          <c:showVal val="0"/>
          <c:showCatName val="0"/>
          <c:showSerName val="0"/>
          <c:showPercent val="0"/>
          <c:showBubbleSize val="0"/>
        </c:dLbls>
        <c:marker val="1"/>
        <c:smooth val="0"/>
        <c:axId val="133460304"/>
        <c:axId val="471273960"/>
      </c:lineChart>
      <c:catAx>
        <c:axId val="133460304"/>
        <c:scaling>
          <c:orientation val="minMax"/>
        </c:scaling>
        <c:delete val="0"/>
        <c:axPos val="b"/>
        <c:numFmt formatCode="ge" sourceLinked="1"/>
        <c:majorTickMark val="none"/>
        <c:minorTickMark val="none"/>
        <c:tickLblPos val="none"/>
        <c:crossAx val="471273960"/>
        <c:crosses val="autoZero"/>
        <c:auto val="0"/>
        <c:lblAlgn val="ctr"/>
        <c:lblOffset val="100"/>
        <c:noMultiLvlLbl val="1"/>
      </c:catAx>
      <c:valAx>
        <c:axId val="471273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460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32200</c:v>
                </c:pt>
                <c:pt idx="2">
                  <c:v>38826.199999999997</c:v>
                </c:pt>
                <c:pt idx="3">
                  <c:v>36410.400000000001</c:v>
                </c:pt>
                <c:pt idx="4">
                  <c:v>38442.699999999997</c:v>
                </c:pt>
              </c:numCache>
            </c:numRef>
          </c:val>
          <c:extLst>
            <c:ext xmlns:c16="http://schemas.microsoft.com/office/drawing/2014/chart" uri="{C3380CC4-5D6E-409C-BE32-E72D297353CC}">
              <c16:uniqueId val="{00000000-D101-41D5-B956-AD5278046642}"/>
            </c:ext>
          </c:extLst>
        </c:ser>
        <c:dLbls>
          <c:showLegendKey val="0"/>
          <c:showVal val="0"/>
          <c:showCatName val="0"/>
          <c:showSerName val="0"/>
          <c:showPercent val="0"/>
          <c:showBubbleSize val="0"/>
        </c:dLbls>
        <c:gapWidth val="180"/>
        <c:overlap val="-90"/>
        <c:axId val="363637632"/>
        <c:axId val="363638024"/>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11717.4</c:v>
                </c:pt>
                <c:pt idx="2">
                  <c:v>17642.5</c:v>
                </c:pt>
                <c:pt idx="3">
                  <c:v>18815.8</c:v>
                </c:pt>
                <c:pt idx="4">
                  <c:v>22847.9</c:v>
                </c:pt>
              </c:numCache>
            </c:numRef>
          </c:val>
          <c:smooth val="0"/>
          <c:extLst>
            <c:ext xmlns:c16="http://schemas.microsoft.com/office/drawing/2014/chart" uri="{C3380CC4-5D6E-409C-BE32-E72D297353CC}">
              <c16:uniqueId val="{00000001-D101-41D5-B956-AD5278046642}"/>
            </c:ext>
          </c:extLst>
        </c:ser>
        <c:dLbls>
          <c:showLegendKey val="0"/>
          <c:showVal val="0"/>
          <c:showCatName val="0"/>
          <c:showSerName val="0"/>
          <c:showPercent val="0"/>
          <c:showBubbleSize val="0"/>
        </c:dLbls>
        <c:marker val="1"/>
        <c:smooth val="0"/>
        <c:axId val="363637632"/>
        <c:axId val="363638024"/>
      </c:lineChart>
      <c:catAx>
        <c:axId val="363637632"/>
        <c:scaling>
          <c:orientation val="minMax"/>
        </c:scaling>
        <c:delete val="0"/>
        <c:axPos val="b"/>
        <c:numFmt formatCode="ge" sourceLinked="1"/>
        <c:majorTickMark val="none"/>
        <c:minorTickMark val="none"/>
        <c:tickLblPos val="none"/>
        <c:crossAx val="363638024"/>
        <c:crosses val="autoZero"/>
        <c:auto val="0"/>
        <c:lblAlgn val="ctr"/>
        <c:lblOffset val="100"/>
        <c:noMultiLvlLbl val="1"/>
      </c:catAx>
      <c:valAx>
        <c:axId val="363638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3637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-161</c:v>
                </c:pt>
                <c:pt idx="2">
                  <c:v>67055</c:v>
                </c:pt>
                <c:pt idx="3">
                  <c:v>124896</c:v>
                </c:pt>
                <c:pt idx="4">
                  <c:v>118447</c:v>
                </c:pt>
              </c:numCache>
            </c:numRef>
          </c:val>
          <c:extLst>
            <c:ext xmlns:c16="http://schemas.microsoft.com/office/drawing/2014/chart" uri="{C3380CC4-5D6E-409C-BE32-E72D297353CC}">
              <c16:uniqueId val="{00000000-3A37-444C-8F00-3B9D2DBF1854}"/>
            </c:ext>
          </c:extLst>
        </c:ser>
        <c:dLbls>
          <c:showLegendKey val="0"/>
          <c:showVal val="0"/>
          <c:showCatName val="0"/>
          <c:showSerName val="0"/>
          <c:showPercent val="0"/>
          <c:showBubbleSize val="0"/>
        </c:dLbls>
        <c:gapWidth val="180"/>
        <c:overlap val="-90"/>
        <c:axId val="459948016"/>
        <c:axId val="45994840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108538</c:v>
                </c:pt>
                <c:pt idx="2">
                  <c:v>58539</c:v>
                </c:pt>
                <c:pt idx="3">
                  <c:v>37685</c:v>
                </c:pt>
                <c:pt idx="4">
                  <c:v>2390</c:v>
                </c:pt>
              </c:numCache>
            </c:numRef>
          </c:val>
          <c:smooth val="0"/>
          <c:extLst>
            <c:ext xmlns:c16="http://schemas.microsoft.com/office/drawing/2014/chart" uri="{C3380CC4-5D6E-409C-BE32-E72D297353CC}">
              <c16:uniqueId val="{00000001-3A37-444C-8F00-3B9D2DBF1854}"/>
            </c:ext>
          </c:extLst>
        </c:ser>
        <c:dLbls>
          <c:showLegendKey val="0"/>
          <c:showVal val="0"/>
          <c:showCatName val="0"/>
          <c:showSerName val="0"/>
          <c:showPercent val="0"/>
          <c:showBubbleSize val="0"/>
        </c:dLbls>
        <c:marker val="1"/>
        <c:smooth val="0"/>
        <c:axId val="459948016"/>
        <c:axId val="459948408"/>
      </c:lineChart>
      <c:catAx>
        <c:axId val="459948016"/>
        <c:scaling>
          <c:orientation val="minMax"/>
        </c:scaling>
        <c:delete val="0"/>
        <c:axPos val="b"/>
        <c:numFmt formatCode="ge" sourceLinked="1"/>
        <c:majorTickMark val="none"/>
        <c:minorTickMark val="none"/>
        <c:tickLblPos val="none"/>
        <c:crossAx val="459948408"/>
        <c:crosses val="autoZero"/>
        <c:auto val="0"/>
        <c:lblAlgn val="ctr"/>
        <c:lblOffset val="100"/>
        <c:noMultiLvlLbl val="1"/>
      </c:catAx>
      <c:valAx>
        <c:axId val="4599484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94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0</c:v>
                </c:pt>
                <c:pt idx="2">
                  <c:v>18.2</c:v>
                </c:pt>
                <c:pt idx="3">
                  <c:v>10.6</c:v>
                </c:pt>
                <c:pt idx="4">
                  <c:v>17.7</c:v>
                </c:pt>
              </c:numCache>
            </c:numRef>
          </c:val>
          <c:extLst>
            <c:ext xmlns:c16="http://schemas.microsoft.com/office/drawing/2014/chart" uri="{C3380CC4-5D6E-409C-BE32-E72D297353CC}">
              <c16:uniqueId val="{00000000-0391-4E3B-9EE9-759048694EB0}"/>
            </c:ext>
          </c:extLst>
        </c:ser>
        <c:dLbls>
          <c:showLegendKey val="0"/>
          <c:showVal val="0"/>
          <c:showCatName val="0"/>
          <c:showSerName val="0"/>
          <c:showPercent val="0"/>
          <c:showBubbleSize val="0"/>
        </c:dLbls>
        <c:gapWidth val="180"/>
        <c:overlap val="-90"/>
        <c:axId val="363638808"/>
        <c:axId val="45994919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38.5</c:v>
                </c:pt>
                <c:pt idx="2">
                  <c:v>37.700000000000003</c:v>
                </c:pt>
                <c:pt idx="3">
                  <c:v>33.9</c:v>
                </c:pt>
                <c:pt idx="4">
                  <c:v>37.9</c:v>
                </c:pt>
              </c:numCache>
            </c:numRef>
          </c:val>
          <c:smooth val="0"/>
          <c:extLst>
            <c:ext xmlns:c16="http://schemas.microsoft.com/office/drawing/2014/chart" uri="{C3380CC4-5D6E-409C-BE32-E72D297353CC}">
              <c16:uniqueId val="{00000001-0391-4E3B-9EE9-759048694EB0}"/>
            </c:ext>
          </c:extLst>
        </c:ser>
        <c:dLbls>
          <c:showLegendKey val="0"/>
          <c:showVal val="0"/>
          <c:showCatName val="0"/>
          <c:showSerName val="0"/>
          <c:showPercent val="0"/>
          <c:showBubbleSize val="0"/>
        </c:dLbls>
        <c:marker val="1"/>
        <c:smooth val="0"/>
        <c:axId val="363638808"/>
        <c:axId val="459949192"/>
      </c:lineChart>
      <c:catAx>
        <c:axId val="363638808"/>
        <c:scaling>
          <c:orientation val="minMax"/>
        </c:scaling>
        <c:delete val="0"/>
        <c:axPos val="b"/>
        <c:numFmt formatCode="ge" sourceLinked="1"/>
        <c:majorTickMark val="none"/>
        <c:minorTickMark val="none"/>
        <c:tickLblPos val="none"/>
        <c:crossAx val="459949192"/>
        <c:crosses val="autoZero"/>
        <c:auto val="0"/>
        <c:lblAlgn val="ctr"/>
        <c:lblOffset val="100"/>
        <c:noMultiLvlLbl val="1"/>
      </c:catAx>
      <c:valAx>
        <c:axId val="459949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3638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0</c:v>
                </c:pt>
                <c:pt idx="2">
                  <c:v>0</c:v>
                </c:pt>
                <c:pt idx="3">
                  <c:v>0.9</c:v>
                </c:pt>
                <c:pt idx="4">
                  <c:v>1.2</c:v>
                </c:pt>
              </c:numCache>
            </c:numRef>
          </c:val>
          <c:extLst>
            <c:ext xmlns:c16="http://schemas.microsoft.com/office/drawing/2014/chart" uri="{C3380CC4-5D6E-409C-BE32-E72D297353CC}">
              <c16:uniqueId val="{00000000-DBAC-48BD-BC54-35554BFC9148}"/>
            </c:ext>
          </c:extLst>
        </c:ser>
        <c:dLbls>
          <c:showLegendKey val="0"/>
          <c:showVal val="0"/>
          <c:showCatName val="0"/>
          <c:showSerName val="0"/>
          <c:showPercent val="0"/>
          <c:showBubbleSize val="0"/>
        </c:dLbls>
        <c:gapWidth val="180"/>
        <c:overlap val="-90"/>
        <c:axId val="363672792"/>
        <c:axId val="36367318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21.6</c:v>
                </c:pt>
                <c:pt idx="2">
                  <c:v>13.7</c:v>
                </c:pt>
                <c:pt idx="3">
                  <c:v>16.3</c:v>
                </c:pt>
                <c:pt idx="4">
                  <c:v>14.2</c:v>
                </c:pt>
              </c:numCache>
            </c:numRef>
          </c:val>
          <c:smooth val="0"/>
          <c:extLst>
            <c:ext xmlns:c16="http://schemas.microsoft.com/office/drawing/2014/chart" uri="{C3380CC4-5D6E-409C-BE32-E72D297353CC}">
              <c16:uniqueId val="{00000001-DBAC-48BD-BC54-35554BFC9148}"/>
            </c:ext>
          </c:extLst>
        </c:ser>
        <c:dLbls>
          <c:showLegendKey val="0"/>
          <c:showVal val="0"/>
          <c:showCatName val="0"/>
          <c:showSerName val="0"/>
          <c:showPercent val="0"/>
          <c:showBubbleSize val="0"/>
        </c:dLbls>
        <c:marker val="1"/>
        <c:smooth val="0"/>
        <c:axId val="363672792"/>
        <c:axId val="363673184"/>
      </c:lineChart>
      <c:catAx>
        <c:axId val="363672792"/>
        <c:scaling>
          <c:orientation val="minMax"/>
        </c:scaling>
        <c:delete val="0"/>
        <c:axPos val="b"/>
        <c:numFmt formatCode="ge" sourceLinked="1"/>
        <c:majorTickMark val="none"/>
        <c:minorTickMark val="none"/>
        <c:tickLblPos val="none"/>
        <c:crossAx val="363673184"/>
        <c:crosses val="autoZero"/>
        <c:auto val="0"/>
        <c:lblAlgn val="ctr"/>
        <c:lblOffset val="100"/>
        <c:noMultiLvlLbl val="1"/>
      </c:catAx>
      <c:valAx>
        <c:axId val="36367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3672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933.5</c:v>
                </c:pt>
                <c:pt idx="3">
                  <c:v>737.1</c:v>
                </c:pt>
                <c:pt idx="4">
                  <c:v>433.3</c:v>
                </c:pt>
              </c:numCache>
            </c:numRef>
          </c:val>
          <c:extLst>
            <c:ext xmlns:c16="http://schemas.microsoft.com/office/drawing/2014/chart" uri="{C3380CC4-5D6E-409C-BE32-E72D297353CC}">
              <c16:uniqueId val="{00000000-D7C5-47C2-AF25-A9FB45B105B6}"/>
            </c:ext>
          </c:extLst>
        </c:ser>
        <c:dLbls>
          <c:showLegendKey val="0"/>
          <c:showVal val="0"/>
          <c:showCatName val="0"/>
          <c:showSerName val="0"/>
          <c:showPercent val="0"/>
          <c:showBubbleSize val="0"/>
        </c:dLbls>
        <c:gapWidth val="180"/>
        <c:overlap val="-90"/>
        <c:axId val="363673968"/>
        <c:axId val="36367436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102.3</c:v>
                </c:pt>
                <c:pt idx="2">
                  <c:v>98.2</c:v>
                </c:pt>
                <c:pt idx="3">
                  <c:v>100.3</c:v>
                </c:pt>
                <c:pt idx="4">
                  <c:v>98.3</c:v>
                </c:pt>
              </c:numCache>
            </c:numRef>
          </c:val>
          <c:smooth val="0"/>
          <c:extLst>
            <c:ext xmlns:c16="http://schemas.microsoft.com/office/drawing/2014/chart" uri="{C3380CC4-5D6E-409C-BE32-E72D297353CC}">
              <c16:uniqueId val="{00000001-D7C5-47C2-AF25-A9FB45B105B6}"/>
            </c:ext>
          </c:extLst>
        </c:ser>
        <c:dLbls>
          <c:showLegendKey val="0"/>
          <c:showVal val="0"/>
          <c:showCatName val="0"/>
          <c:showSerName val="0"/>
          <c:showPercent val="0"/>
          <c:showBubbleSize val="0"/>
        </c:dLbls>
        <c:marker val="1"/>
        <c:smooth val="0"/>
        <c:axId val="363673968"/>
        <c:axId val="363674360"/>
      </c:lineChart>
      <c:catAx>
        <c:axId val="363673968"/>
        <c:scaling>
          <c:orientation val="minMax"/>
        </c:scaling>
        <c:delete val="0"/>
        <c:axPos val="b"/>
        <c:numFmt formatCode="ge" sourceLinked="1"/>
        <c:majorTickMark val="none"/>
        <c:minorTickMark val="none"/>
        <c:tickLblPos val="none"/>
        <c:crossAx val="363674360"/>
        <c:crosses val="autoZero"/>
        <c:auto val="0"/>
        <c:lblAlgn val="ctr"/>
        <c:lblOffset val="100"/>
        <c:noMultiLvlLbl val="1"/>
      </c:catAx>
      <c:valAx>
        <c:axId val="363674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3673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B-4C5D-BDEB-3DDF52B07E5D}"/>
            </c:ext>
          </c:extLst>
        </c:ser>
        <c:dLbls>
          <c:showLegendKey val="0"/>
          <c:showVal val="0"/>
          <c:showCatName val="0"/>
          <c:showSerName val="0"/>
          <c:showPercent val="0"/>
          <c:showBubbleSize val="0"/>
        </c:dLbls>
        <c:gapWidth val="180"/>
        <c:overlap val="-90"/>
        <c:axId val="459493952"/>
        <c:axId val="45949434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B-4C5D-BDEB-3DDF52B07E5D}"/>
            </c:ext>
          </c:extLst>
        </c:ser>
        <c:dLbls>
          <c:showLegendKey val="0"/>
          <c:showVal val="0"/>
          <c:showCatName val="0"/>
          <c:showSerName val="0"/>
          <c:showPercent val="0"/>
          <c:showBubbleSize val="0"/>
        </c:dLbls>
        <c:marker val="1"/>
        <c:smooth val="0"/>
        <c:axId val="459493952"/>
        <c:axId val="459494344"/>
      </c:lineChart>
      <c:catAx>
        <c:axId val="459493952"/>
        <c:scaling>
          <c:orientation val="minMax"/>
        </c:scaling>
        <c:delete val="0"/>
        <c:axPos val="b"/>
        <c:numFmt formatCode="ge" sourceLinked="1"/>
        <c:majorTickMark val="none"/>
        <c:minorTickMark val="none"/>
        <c:tickLblPos val="none"/>
        <c:crossAx val="459494344"/>
        <c:crosses val="autoZero"/>
        <c:auto val="0"/>
        <c:lblAlgn val="ctr"/>
        <c:lblOffset val="100"/>
        <c:noMultiLvlLbl val="1"/>
      </c:catAx>
      <c:valAx>
        <c:axId val="459494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94939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63" Type="http://schemas.openxmlformats.org/officeDocument/2006/relationships/image" Target="../media/image33.emf"/><Relationship Id="rId68" Type="http://schemas.openxmlformats.org/officeDocument/2006/relationships/image" Target="../media/image38.emf"/><Relationship Id="rId76" Type="http://schemas.openxmlformats.org/officeDocument/2006/relationships/image" Target="../media/image46.emf"/><Relationship Id="rId7" Type="http://schemas.openxmlformats.org/officeDocument/2006/relationships/chart" Target="../charts/chart7.xml"/><Relationship Id="rId71" Type="http://schemas.openxmlformats.org/officeDocument/2006/relationships/image" Target="../media/image41.emf"/><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66" Type="http://schemas.openxmlformats.org/officeDocument/2006/relationships/image" Target="../media/image36.emf"/><Relationship Id="rId74" Type="http://schemas.openxmlformats.org/officeDocument/2006/relationships/image" Target="../media/image44.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65" Type="http://schemas.openxmlformats.org/officeDocument/2006/relationships/image" Target="../media/image35.emf"/><Relationship Id="rId73" Type="http://schemas.openxmlformats.org/officeDocument/2006/relationships/image" Target="../media/image43.emf"/><Relationship Id="rId78" Type="http://schemas.openxmlformats.org/officeDocument/2006/relationships/image" Target="../media/image48.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64" Type="http://schemas.openxmlformats.org/officeDocument/2006/relationships/image" Target="../media/image34.emf"/><Relationship Id="rId69" Type="http://schemas.openxmlformats.org/officeDocument/2006/relationships/image" Target="../media/image39.emf"/><Relationship Id="rId77" Type="http://schemas.openxmlformats.org/officeDocument/2006/relationships/image" Target="../media/image47.emf"/><Relationship Id="rId8" Type="http://schemas.openxmlformats.org/officeDocument/2006/relationships/chart" Target="../charts/chart8.xml"/><Relationship Id="rId51" Type="http://schemas.openxmlformats.org/officeDocument/2006/relationships/image" Target="../media/image21.emf"/><Relationship Id="rId72" Type="http://schemas.openxmlformats.org/officeDocument/2006/relationships/image" Target="../media/image42.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67" Type="http://schemas.openxmlformats.org/officeDocument/2006/relationships/image" Target="../media/image37.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70" Type="http://schemas.openxmlformats.org/officeDocument/2006/relationships/image" Target="../media/image40.emf"/><Relationship Id="rId75" Type="http://schemas.openxmlformats.org/officeDocument/2006/relationships/image" Target="../media/image45.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56.emf"/><Relationship Id="rId13" Type="http://schemas.openxmlformats.org/officeDocument/2006/relationships/image" Target="../media/image61.emf"/><Relationship Id="rId18" Type="http://schemas.openxmlformats.org/officeDocument/2006/relationships/image" Target="../media/image66.emf"/><Relationship Id="rId26" Type="http://schemas.openxmlformats.org/officeDocument/2006/relationships/image" Target="../media/image74.emf"/><Relationship Id="rId39" Type="http://schemas.openxmlformats.org/officeDocument/2006/relationships/image" Target="../media/image87.emf"/><Relationship Id="rId3" Type="http://schemas.openxmlformats.org/officeDocument/2006/relationships/image" Target="../media/image51.emf"/><Relationship Id="rId21" Type="http://schemas.openxmlformats.org/officeDocument/2006/relationships/image" Target="../media/image69.emf"/><Relationship Id="rId34" Type="http://schemas.openxmlformats.org/officeDocument/2006/relationships/image" Target="../media/image82.emf"/><Relationship Id="rId42" Type="http://schemas.openxmlformats.org/officeDocument/2006/relationships/image" Target="../media/image90.emf"/><Relationship Id="rId47" Type="http://schemas.openxmlformats.org/officeDocument/2006/relationships/image" Target="../media/image95.emf"/><Relationship Id="rId7" Type="http://schemas.openxmlformats.org/officeDocument/2006/relationships/image" Target="../media/image55.emf"/><Relationship Id="rId12" Type="http://schemas.openxmlformats.org/officeDocument/2006/relationships/image" Target="../media/image60.emf"/><Relationship Id="rId17" Type="http://schemas.openxmlformats.org/officeDocument/2006/relationships/image" Target="../media/image65.emf"/><Relationship Id="rId25" Type="http://schemas.openxmlformats.org/officeDocument/2006/relationships/image" Target="../media/image73.emf"/><Relationship Id="rId33" Type="http://schemas.openxmlformats.org/officeDocument/2006/relationships/image" Target="../media/image81.emf"/><Relationship Id="rId38" Type="http://schemas.openxmlformats.org/officeDocument/2006/relationships/image" Target="../media/image86.emf"/><Relationship Id="rId46" Type="http://schemas.openxmlformats.org/officeDocument/2006/relationships/image" Target="../media/image94.emf"/><Relationship Id="rId2" Type="http://schemas.openxmlformats.org/officeDocument/2006/relationships/image" Target="../media/image50.emf"/><Relationship Id="rId16" Type="http://schemas.openxmlformats.org/officeDocument/2006/relationships/image" Target="../media/image64.emf"/><Relationship Id="rId20" Type="http://schemas.openxmlformats.org/officeDocument/2006/relationships/image" Target="../media/image68.emf"/><Relationship Id="rId29" Type="http://schemas.openxmlformats.org/officeDocument/2006/relationships/image" Target="../media/image77.emf"/><Relationship Id="rId41" Type="http://schemas.openxmlformats.org/officeDocument/2006/relationships/image" Target="../media/image89.emf"/><Relationship Id="rId1" Type="http://schemas.openxmlformats.org/officeDocument/2006/relationships/image" Target="../media/image49.emf"/><Relationship Id="rId6" Type="http://schemas.openxmlformats.org/officeDocument/2006/relationships/image" Target="../media/image54.emf"/><Relationship Id="rId11" Type="http://schemas.openxmlformats.org/officeDocument/2006/relationships/image" Target="../media/image59.emf"/><Relationship Id="rId24" Type="http://schemas.openxmlformats.org/officeDocument/2006/relationships/image" Target="../media/image72.emf"/><Relationship Id="rId32" Type="http://schemas.openxmlformats.org/officeDocument/2006/relationships/image" Target="../media/image80.emf"/><Relationship Id="rId37" Type="http://schemas.openxmlformats.org/officeDocument/2006/relationships/image" Target="../media/image85.emf"/><Relationship Id="rId40" Type="http://schemas.openxmlformats.org/officeDocument/2006/relationships/image" Target="../media/image88.emf"/><Relationship Id="rId45" Type="http://schemas.openxmlformats.org/officeDocument/2006/relationships/image" Target="../media/image93.emf"/><Relationship Id="rId5" Type="http://schemas.openxmlformats.org/officeDocument/2006/relationships/image" Target="../media/image53.emf"/><Relationship Id="rId15" Type="http://schemas.openxmlformats.org/officeDocument/2006/relationships/image" Target="../media/image63.emf"/><Relationship Id="rId23" Type="http://schemas.openxmlformats.org/officeDocument/2006/relationships/image" Target="../media/image71.emf"/><Relationship Id="rId28" Type="http://schemas.openxmlformats.org/officeDocument/2006/relationships/image" Target="../media/image76.emf"/><Relationship Id="rId36" Type="http://schemas.openxmlformats.org/officeDocument/2006/relationships/image" Target="../media/image84.emf"/><Relationship Id="rId10" Type="http://schemas.openxmlformats.org/officeDocument/2006/relationships/image" Target="../media/image58.emf"/><Relationship Id="rId19" Type="http://schemas.openxmlformats.org/officeDocument/2006/relationships/image" Target="../media/image67.emf"/><Relationship Id="rId31" Type="http://schemas.openxmlformats.org/officeDocument/2006/relationships/image" Target="../media/image79.emf"/><Relationship Id="rId44" Type="http://schemas.openxmlformats.org/officeDocument/2006/relationships/image" Target="../media/image92.emf"/><Relationship Id="rId4" Type="http://schemas.openxmlformats.org/officeDocument/2006/relationships/image" Target="../media/image52.emf"/><Relationship Id="rId9" Type="http://schemas.openxmlformats.org/officeDocument/2006/relationships/image" Target="../media/image57.emf"/><Relationship Id="rId14" Type="http://schemas.openxmlformats.org/officeDocument/2006/relationships/image" Target="../media/image62.emf"/><Relationship Id="rId22" Type="http://schemas.openxmlformats.org/officeDocument/2006/relationships/image" Target="../media/image70.emf"/><Relationship Id="rId27" Type="http://schemas.openxmlformats.org/officeDocument/2006/relationships/image" Target="../media/image75.emf"/><Relationship Id="rId30" Type="http://schemas.openxmlformats.org/officeDocument/2006/relationships/image" Target="../media/image78.emf"/><Relationship Id="rId35" Type="http://schemas.openxmlformats.org/officeDocument/2006/relationships/image" Target="../media/image83.emf"/><Relationship Id="rId43" Type="http://schemas.openxmlformats.org/officeDocument/2006/relationships/image" Target="../media/image91.emf"/><Relationship Id="rId48" Type="http://schemas.openxmlformats.org/officeDocument/2006/relationships/image" Target="../media/image9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397298"/>
          <a:ext cx="5662108" cy="2909863"/>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397298"/>
          <a:ext cx="5650978" cy="2909863"/>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397298"/>
          <a:ext cx="5662109" cy="2909863"/>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397298"/>
          <a:ext cx="5660501" cy="2909863"/>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397298"/>
          <a:ext cx="5671634" cy="2909863"/>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xdr:cNvSpPr/>
      </xdr:nvSpPr>
      <xdr:spPr>
        <a:xfrm>
          <a:off x="26681483"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3456" y="12157363"/>
          <a:ext cx="5660287" cy="29098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3456" y="15222682"/>
          <a:ext cx="5660287" cy="2909864"/>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3456" y="18305318"/>
          <a:ext cx="5660287" cy="2909864"/>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3456" y="21370637"/>
          <a:ext cx="5660287" cy="2909864"/>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3456" y="24401319"/>
          <a:ext cx="5660287" cy="2909864"/>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968105" y="12157363"/>
          <a:ext cx="5156476" cy="29098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968105" y="15222682"/>
          <a:ext cx="5156476" cy="2909864"/>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968105" y="18305318"/>
          <a:ext cx="5156476" cy="2909864"/>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968105" y="21370637"/>
          <a:ext cx="5156476" cy="2909864"/>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968105" y="24401319"/>
          <a:ext cx="5156476" cy="2909864"/>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17938" y="12157363"/>
          <a:ext cx="5165999" cy="29098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17938" y="15222682"/>
          <a:ext cx="5165999" cy="2909864"/>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17938" y="18305318"/>
          <a:ext cx="5165999" cy="2909864"/>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17938" y="21370637"/>
          <a:ext cx="5165999" cy="2909864"/>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17938" y="24401319"/>
          <a:ext cx="5165999" cy="2909864"/>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641792" y="12157363"/>
          <a:ext cx="5166000" cy="29098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641792" y="15222682"/>
          <a:ext cx="5166000" cy="2909864"/>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641792" y="18305318"/>
          <a:ext cx="5166000" cy="2909864"/>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641792" y="21370637"/>
          <a:ext cx="5166000" cy="2909864"/>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641792" y="24401319"/>
          <a:ext cx="5166000" cy="2909864"/>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527497" y="12157363"/>
          <a:ext cx="5166000" cy="29098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527497" y="15222682"/>
          <a:ext cx="5166000" cy="2909864"/>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527497" y="18305318"/>
          <a:ext cx="5166000" cy="2909864"/>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527497" y="21370637"/>
          <a:ext cx="5166000" cy="2909864"/>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527497" y="24401319"/>
          <a:ext cx="5166000" cy="2909864"/>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61"/>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62"/>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63"/>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64"/>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65"/>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66"/>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6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68"/>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69"/>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70"/>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71"/>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72"/>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73"/>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74"/>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75"/>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76"/>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77"/>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7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千葉県　香取市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x14ac:dyDescent="0.15">
      <c r="A3" s="1"/>
      <c r="B3" s="128" t="str">
        <f>データ!I6</f>
        <v>法非適用</v>
      </c>
      <c r="C3" s="129"/>
      <c r="D3" s="129"/>
      <c r="E3" s="129"/>
      <c r="F3" s="129" t="str">
        <f>データ!J6</f>
        <v>電気事業</v>
      </c>
      <c r="G3" s="129"/>
      <c r="H3" s="129"/>
      <c r="I3" s="129"/>
      <c r="J3" s="130" t="s">
        <v>184</v>
      </c>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181</v>
      </c>
      <c r="AL3" s="120"/>
      <c r="AM3" s="120"/>
      <c r="AN3" s="120"/>
      <c r="AO3" s="120"/>
      <c r="AP3" s="120"/>
      <c r="AQ3" s="121"/>
    </row>
    <row r="4" spans="1:43" ht="23.1" customHeight="1" x14ac:dyDescent="0.15">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x14ac:dyDescent="0.15">
      <c r="A5" s="1"/>
      <c r="B5" s="142" t="str">
        <f>データ!M6</f>
        <v>-</v>
      </c>
      <c r="C5" s="143"/>
      <c r="D5" s="143"/>
      <c r="E5" s="143"/>
      <c r="F5" s="144" t="str">
        <f>データ!N6</f>
        <v>-</v>
      </c>
      <c r="G5" s="144"/>
      <c r="H5" s="144"/>
      <c r="I5" s="144"/>
      <c r="J5" s="144" t="str">
        <f>データ!O6</f>
        <v>-</v>
      </c>
      <c r="K5" s="144"/>
      <c r="L5" s="144"/>
      <c r="M5" s="144"/>
      <c r="N5" s="144">
        <f>データ!P6</f>
        <v>5</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x14ac:dyDescent="0.15">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x14ac:dyDescent="0.15">
      <c r="A7" s="1"/>
      <c r="B7" s="146" t="str">
        <f>データ!Q6</f>
        <v>-</v>
      </c>
      <c r="C7" s="144"/>
      <c r="D7" s="144"/>
      <c r="E7" s="144"/>
      <c r="F7" s="147" t="s">
        <v>128</v>
      </c>
      <c r="G7" s="148"/>
      <c r="H7" s="148"/>
      <c r="I7" s="148"/>
      <c r="J7" s="149" t="s">
        <v>129</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x14ac:dyDescent="0.15">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x14ac:dyDescent="0.2">
      <c r="A9" s="1"/>
      <c r="B9" s="154" t="s">
        <v>131</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x14ac:dyDescent="0.2">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x14ac:dyDescent="0.15">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x14ac:dyDescent="0.15">
      <c r="A12" s="1"/>
      <c r="B12" s="125" t="s">
        <v>22</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x14ac:dyDescent="0.15">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x14ac:dyDescent="0.15">
      <c r="A14" s="1"/>
      <c r="B14" s="165" t="s">
        <v>24</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x14ac:dyDescent="0.15">
      <c r="A15" s="1"/>
      <c r="B15" s="170" t="s">
        <v>25</v>
      </c>
      <c r="C15" s="171"/>
      <c r="D15" s="171"/>
      <c r="E15" s="172"/>
      <c r="F15" s="173" t="str">
        <f>データ!AL6</f>
        <v>-</v>
      </c>
      <c r="G15" s="173"/>
      <c r="H15" s="173">
        <f>データ!AM6</f>
        <v>5</v>
      </c>
      <c r="I15" s="173"/>
      <c r="J15" s="173">
        <f>データ!AN6</f>
        <v>2790</v>
      </c>
      <c r="K15" s="173"/>
      <c r="L15" s="173">
        <f>データ!AO6</f>
        <v>3957</v>
      </c>
      <c r="M15" s="173"/>
      <c r="N15" s="174">
        <f>データ!AP6</f>
        <v>6601</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x14ac:dyDescent="0.2">
      <c r="A16" s="1"/>
      <c r="B16" s="176" t="s">
        <v>26</v>
      </c>
      <c r="C16" s="177"/>
      <c r="D16" s="177"/>
      <c r="E16" s="178"/>
      <c r="F16" s="179" t="str">
        <f>データ!AQ6</f>
        <v>-</v>
      </c>
      <c r="G16" s="179"/>
      <c r="H16" s="179">
        <f>データ!AR6</f>
        <v>5</v>
      </c>
      <c r="I16" s="179"/>
      <c r="J16" s="179">
        <f>データ!AS6</f>
        <v>2790</v>
      </c>
      <c r="K16" s="179"/>
      <c r="L16" s="179">
        <f>データ!AT6</f>
        <v>3957</v>
      </c>
      <c r="M16" s="179"/>
      <c r="N16" s="168">
        <f>データ!AU6</f>
        <v>6601</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x14ac:dyDescent="0.2">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x14ac:dyDescent="0.15">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x14ac:dyDescent="0.2">
      <c r="A19" s="1"/>
      <c r="B19" s="176" t="s">
        <v>29</v>
      </c>
      <c r="C19" s="177"/>
      <c r="D19" s="177"/>
      <c r="E19" s="178"/>
      <c r="F19" s="182">
        <f>データ!AV6</f>
        <v>1754</v>
      </c>
      <c r="G19" s="182"/>
      <c r="H19" s="182"/>
      <c r="I19" s="182">
        <f>データ!AW6</f>
        <v>240130</v>
      </c>
      <c r="J19" s="182"/>
      <c r="K19" s="182"/>
      <c r="L19" s="182">
        <f>データ!AX6</f>
        <v>241884</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ht="13.15" customHeight="1"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ht="13.15" customHeight="1"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x14ac:dyDescent="0.15">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32</v>
      </c>
      <c r="AL39" s="185"/>
      <c r="AM39" s="185"/>
      <c r="AN39" s="185"/>
      <c r="AO39" s="185"/>
      <c r="AP39" s="185"/>
      <c r="AQ39" s="186"/>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182</v>
      </c>
      <c r="AL40" s="120"/>
      <c r="AM40" s="120"/>
      <c r="AN40" s="120"/>
      <c r="AO40" s="120"/>
      <c r="AP40" s="120"/>
      <c r="AQ40" s="121"/>
    </row>
    <row r="41" spans="1:43" ht="29.45" customHeight="1" x14ac:dyDescent="0.15">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x14ac:dyDescent="0.15">
      <c r="A42" s="1"/>
      <c r="B42" s="187"/>
      <c r="C42" s="188"/>
      <c r="D42" s="188"/>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35</v>
      </c>
      <c r="AL97" s="185"/>
      <c r="AM97" s="185"/>
      <c r="AN97" s="185"/>
      <c r="AO97" s="185"/>
      <c r="AP97" s="185"/>
      <c r="AQ97" s="186"/>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9"/>
      <c r="AL98" s="190"/>
      <c r="AM98" s="190"/>
      <c r="AN98" s="190"/>
      <c r="AO98" s="190"/>
      <c r="AP98" s="190"/>
      <c r="AQ98" s="191"/>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2" t="s">
        <v>183</v>
      </c>
      <c r="AL99" s="193"/>
      <c r="AM99" s="193"/>
      <c r="AN99" s="193"/>
      <c r="AO99" s="193"/>
      <c r="AP99" s="193"/>
      <c r="AQ99" s="194"/>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2"/>
      <c r="AL100" s="193"/>
      <c r="AM100" s="193"/>
      <c r="AN100" s="193"/>
      <c r="AO100" s="193"/>
      <c r="AP100" s="193"/>
      <c r="AQ100" s="194"/>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2"/>
      <c r="AL101" s="193"/>
      <c r="AM101" s="193"/>
      <c r="AN101" s="193"/>
      <c r="AO101" s="193"/>
      <c r="AP101" s="193"/>
      <c r="AQ101" s="194"/>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2"/>
      <c r="AL102" s="193"/>
      <c r="AM102" s="193"/>
      <c r="AN102" s="193"/>
      <c r="AO102" s="193"/>
      <c r="AP102" s="193"/>
      <c r="AQ102" s="194"/>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2"/>
      <c r="AL103" s="193"/>
      <c r="AM103" s="193"/>
      <c r="AN103" s="193"/>
      <c r="AO103" s="193"/>
      <c r="AP103" s="193"/>
      <c r="AQ103" s="194"/>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2"/>
      <c r="AL104" s="193"/>
      <c r="AM104" s="193"/>
      <c r="AN104" s="193"/>
      <c r="AO104" s="193"/>
      <c r="AP104" s="193"/>
      <c r="AQ104" s="194"/>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2"/>
      <c r="AL105" s="193"/>
      <c r="AM105" s="193"/>
      <c r="AN105" s="193"/>
      <c r="AO105" s="193"/>
      <c r="AP105" s="193"/>
      <c r="AQ105" s="194"/>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2"/>
      <c r="AL106" s="193"/>
      <c r="AM106" s="193"/>
      <c r="AN106" s="193"/>
      <c r="AO106" s="193"/>
      <c r="AP106" s="193"/>
      <c r="AQ106" s="194"/>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2"/>
      <c r="AL107" s="193"/>
      <c r="AM107" s="193"/>
      <c r="AN107" s="193"/>
      <c r="AO107" s="193"/>
      <c r="AP107" s="193"/>
      <c r="AQ107" s="194"/>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2"/>
      <c r="AL108" s="193"/>
      <c r="AM108" s="193"/>
      <c r="AN108" s="193"/>
      <c r="AO108" s="193"/>
      <c r="AP108" s="193"/>
      <c r="AQ108" s="194"/>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2"/>
      <c r="AL109" s="193"/>
      <c r="AM109" s="193"/>
      <c r="AN109" s="193"/>
      <c r="AO109" s="193"/>
      <c r="AP109" s="193"/>
      <c r="AQ109" s="194"/>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2"/>
      <c r="AL110" s="193"/>
      <c r="AM110" s="193"/>
      <c r="AN110" s="193"/>
      <c r="AO110" s="193"/>
      <c r="AP110" s="193"/>
      <c r="AQ110" s="194"/>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2"/>
      <c r="AL111" s="193"/>
      <c r="AM111" s="193"/>
      <c r="AN111" s="193"/>
      <c r="AO111" s="193"/>
      <c r="AP111" s="193"/>
      <c r="AQ111" s="194"/>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2"/>
      <c r="AL112" s="193"/>
      <c r="AM112" s="193"/>
      <c r="AN112" s="193"/>
      <c r="AO112" s="193"/>
      <c r="AP112" s="193"/>
      <c r="AQ112" s="194"/>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2"/>
      <c r="AL113" s="193"/>
      <c r="AM113" s="193"/>
      <c r="AN113" s="193"/>
      <c r="AO113" s="193"/>
      <c r="AP113" s="193"/>
      <c r="AQ113" s="194"/>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2"/>
      <c r="AL114" s="193"/>
      <c r="AM114" s="193"/>
      <c r="AN114" s="193"/>
      <c r="AO114" s="193"/>
      <c r="AP114" s="193"/>
      <c r="AQ114" s="194"/>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2"/>
      <c r="AL115" s="193"/>
      <c r="AM115" s="193"/>
      <c r="AN115" s="193"/>
      <c r="AO115" s="193"/>
      <c r="AP115" s="193"/>
      <c r="AQ115" s="194"/>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2"/>
      <c r="AL116" s="193"/>
      <c r="AM116" s="193"/>
      <c r="AN116" s="193"/>
      <c r="AO116" s="193"/>
      <c r="AP116" s="193"/>
      <c r="AQ116" s="194"/>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5"/>
      <c r="AL117" s="196"/>
      <c r="AM117" s="196"/>
      <c r="AN117" s="196"/>
      <c r="AO117" s="196"/>
      <c r="AP117" s="196"/>
      <c r="AQ117" s="197"/>
    </row>
    <row r="118" spans="1:43" ht="21" customHeight="1" x14ac:dyDescent="0.15">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topLeftCell="AI1" zoomScaleNormal="100" workbookViewId="0">
      <selection activeCell="AV8" sqref="AV8"/>
    </sheetView>
  </sheetViews>
  <sheetFormatPr defaultColWidth="9"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15">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15">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x14ac:dyDescent="0.15">
      <c r="A6" s="50" t="s">
        <v>115</v>
      </c>
      <c r="B6" s="68" t="str">
        <f>B7</f>
        <v>2016</v>
      </c>
      <c r="C6" s="68" t="str">
        <f t="shared" ref="C6:AX6" si="6">C7</f>
        <v>122360</v>
      </c>
      <c r="D6" s="68" t="str">
        <f t="shared" si="6"/>
        <v>47</v>
      </c>
      <c r="E6" s="68" t="str">
        <f t="shared" si="6"/>
        <v>04</v>
      </c>
      <c r="F6" s="68" t="str">
        <f t="shared" si="6"/>
        <v>0</v>
      </c>
      <c r="G6" s="68" t="str">
        <f t="shared" si="6"/>
        <v>000</v>
      </c>
      <c r="H6" s="68" t="str">
        <f t="shared" si="6"/>
        <v>千葉県　香取市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5</v>
      </c>
      <c r="Q6" s="70" t="str">
        <f t="shared" si="6"/>
        <v>-</v>
      </c>
      <c r="R6" s="71" t="str">
        <f>R7</f>
        <v>平成29年12月31日　全施設</v>
      </c>
      <c r="S6" s="72" t="str">
        <f t="shared" si="6"/>
        <v>平成46年3月24日　与田浦太陽光発電所</v>
      </c>
      <c r="T6" s="68" t="str">
        <f t="shared" si="6"/>
        <v>無</v>
      </c>
      <c r="U6" s="72" t="str">
        <f t="shared" si="6"/>
        <v>株式会社成田香取エネルギー</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5</v>
      </c>
      <c r="AN6" s="70">
        <f t="shared" si="6"/>
        <v>2790</v>
      </c>
      <c r="AO6" s="70">
        <f t="shared" si="6"/>
        <v>3957</v>
      </c>
      <c r="AP6" s="70">
        <f t="shared" si="6"/>
        <v>6601</v>
      </c>
      <c r="AQ6" s="70" t="str">
        <f t="shared" si="6"/>
        <v>-</v>
      </c>
      <c r="AR6" s="70">
        <f t="shared" si="6"/>
        <v>5</v>
      </c>
      <c r="AS6" s="70">
        <f t="shared" si="6"/>
        <v>2790</v>
      </c>
      <c r="AT6" s="70">
        <f t="shared" si="6"/>
        <v>3957</v>
      </c>
      <c r="AU6" s="70">
        <f t="shared" si="6"/>
        <v>6601</v>
      </c>
      <c r="AV6" s="70">
        <f t="shared" si="6"/>
        <v>1754</v>
      </c>
      <c r="AW6" s="70">
        <f t="shared" si="6"/>
        <v>240130</v>
      </c>
      <c r="AX6" s="70">
        <f t="shared" si="6"/>
        <v>241884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x14ac:dyDescent="0.15">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t="s">
        <v>127</v>
      </c>
      <c r="P7" s="81">
        <v>5</v>
      </c>
      <c r="Q7" s="81" t="s">
        <v>127</v>
      </c>
      <c r="R7" s="82" t="s">
        <v>128</v>
      </c>
      <c r="S7" s="82" t="s">
        <v>129</v>
      </c>
      <c r="T7" s="83" t="s">
        <v>130</v>
      </c>
      <c r="U7" s="82" t="s">
        <v>131</v>
      </c>
      <c r="V7" s="79" t="s">
        <v>127</v>
      </c>
      <c r="W7" s="81" t="s">
        <v>127</v>
      </c>
      <c r="X7" s="81" t="s">
        <v>127</v>
      </c>
      <c r="Y7" s="81" t="s">
        <v>127</v>
      </c>
      <c r="Z7" s="81" t="s">
        <v>127</v>
      </c>
      <c r="AA7" s="81" t="s">
        <v>127</v>
      </c>
      <c r="AB7" s="81" t="s">
        <v>127</v>
      </c>
      <c r="AC7" s="81" t="s">
        <v>127</v>
      </c>
      <c r="AD7" s="81" t="s">
        <v>127</v>
      </c>
      <c r="AE7" s="81" t="s">
        <v>127</v>
      </c>
      <c r="AF7" s="81" t="s">
        <v>127</v>
      </c>
      <c r="AG7" s="81" t="s">
        <v>127</v>
      </c>
      <c r="AH7" s="81" t="s">
        <v>127</v>
      </c>
      <c r="AI7" s="81" t="s">
        <v>127</v>
      </c>
      <c r="AJ7" s="81" t="s">
        <v>127</v>
      </c>
      <c r="AK7" s="81" t="s">
        <v>127</v>
      </c>
      <c r="AL7" s="81" t="s">
        <v>127</v>
      </c>
      <c r="AM7" s="81">
        <v>5</v>
      </c>
      <c r="AN7" s="81">
        <v>2790</v>
      </c>
      <c r="AO7" s="81">
        <v>3957</v>
      </c>
      <c r="AP7" s="81">
        <v>6601</v>
      </c>
      <c r="AQ7" s="81" t="s">
        <v>127</v>
      </c>
      <c r="AR7" s="81">
        <v>5</v>
      </c>
      <c r="AS7" s="81">
        <v>2790</v>
      </c>
      <c r="AT7" s="81">
        <v>3957</v>
      </c>
      <c r="AU7" s="81">
        <v>6601</v>
      </c>
      <c r="AV7" s="81">
        <v>1754</v>
      </c>
      <c r="AW7" s="81">
        <v>240130</v>
      </c>
      <c r="AX7" s="81">
        <v>241884</v>
      </c>
      <c r="AY7" s="84" t="s">
        <v>127</v>
      </c>
      <c r="AZ7" s="84">
        <v>100</v>
      </c>
      <c r="BA7" s="84">
        <v>126.5</v>
      </c>
      <c r="BB7" s="84">
        <v>135.30000000000001</v>
      </c>
      <c r="BC7" s="84">
        <v>110.9</v>
      </c>
      <c r="BD7" s="84" t="s">
        <v>127</v>
      </c>
      <c r="BE7" s="84">
        <v>164.1</v>
      </c>
      <c r="BF7" s="84">
        <v>124.4</v>
      </c>
      <c r="BG7" s="84">
        <v>118.8</v>
      </c>
      <c r="BH7" s="84">
        <v>88.8</v>
      </c>
      <c r="BI7" s="84">
        <v>100</v>
      </c>
      <c r="BJ7" s="84" t="s">
        <v>127</v>
      </c>
      <c r="BK7" s="84">
        <v>0</v>
      </c>
      <c r="BL7" s="84">
        <v>3420.6</v>
      </c>
      <c r="BM7" s="84">
        <v>2347.5</v>
      </c>
      <c r="BN7" s="84">
        <v>2119.4</v>
      </c>
      <c r="BO7" s="84" t="s">
        <v>127</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v>32200</v>
      </c>
      <c r="CH7" s="84">
        <v>38826.199999999997</v>
      </c>
      <c r="CI7" s="84">
        <v>36410.400000000001</v>
      </c>
      <c r="CJ7" s="84">
        <v>38442.699999999997</v>
      </c>
      <c r="CK7" s="84" t="s">
        <v>127</v>
      </c>
      <c r="CL7" s="84">
        <v>11717.4</v>
      </c>
      <c r="CM7" s="84">
        <v>17642.5</v>
      </c>
      <c r="CN7" s="84">
        <v>18815.8</v>
      </c>
      <c r="CO7" s="84">
        <v>22847.9</v>
      </c>
      <c r="CP7" s="81" t="s">
        <v>127</v>
      </c>
      <c r="CQ7" s="81">
        <v>-161</v>
      </c>
      <c r="CR7" s="81">
        <v>67055</v>
      </c>
      <c r="CS7" s="81">
        <v>124896</v>
      </c>
      <c r="CT7" s="81">
        <v>118447</v>
      </c>
      <c r="CU7" s="81" t="s">
        <v>127</v>
      </c>
      <c r="CV7" s="81">
        <v>108538</v>
      </c>
      <c r="CW7" s="81">
        <v>58539</v>
      </c>
      <c r="CX7" s="81">
        <v>37685</v>
      </c>
      <c r="CY7" s="81">
        <v>2390</v>
      </c>
      <c r="CZ7" s="81">
        <v>4250</v>
      </c>
      <c r="DA7" s="84" t="s">
        <v>127</v>
      </c>
      <c r="DB7" s="84">
        <v>0</v>
      </c>
      <c r="DC7" s="84">
        <v>18.2</v>
      </c>
      <c r="DD7" s="84">
        <v>10.6</v>
      </c>
      <c r="DE7" s="84">
        <v>17.7</v>
      </c>
      <c r="DF7" s="84" t="s">
        <v>127</v>
      </c>
      <c r="DG7" s="84">
        <v>38.5</v>
      </c>
      <c r="DH7" s="84">
        <v>37.700000000000003</v>
      </c>
      <c r="DI7" s="84">
        <v>33.9</v>
      </c>
      <c r="DJ7" s="84">
        <v>37.9</v>
      </c>
      <c r="DK7" s="84" t="s">
        <v>127</v>
      </c>
      <c r="DL7" s="84">
        <v>0</v>
      </c>
      <c r="DM7" s="84">
        <v>0</v>
      </c>
      <c r="DN7" s="84">
        <v>0.9</v>
      </c>
      <c r="DO7" s="84">
        <v>1.2</v>
      </c>
      <c r="DP7" s="84" t="s">
        <v>127</v>
      </c>
      <c r="DQ7" s="84">
        <v>21.6</v>
      </c>
      <c r="DR7" s="84">
        <v>13.7</v>
      </c>
      <c r="DS7" s="84">
        <v>16.3</v>
      </c>
      <c r="DT7" s="84">
        <v>14.2</v>
      </c>
      <c r="DU7" s="84" t="s">
        <v>127</v>
      </c>
      <c r="DV7" s="84" t="s">
        <v>127</v>
      </c>
      <c r="DW7" s="84">
        <v>933.5</v>
      </c>
      <c r="DX7" s="84">
        <v>737.1</v>
      </c>
      <c r="DY7" s="84">
        <v>433.3</v>
      </c>
      <c r="DZ7" s="84" t="s">
        <v>127</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v>100</v>
      </c>
      <c r="EQ7" s="84">
        <v>100</v>
      </c>
      <c r="ER7" s="84">
        <v>100</v>
      </c>
      <c r="ES7" s="84">
        <v>99.3</v>
      </c>
      <c r="ET7" s="84" t="s">
        <v>127</v>
      </c>
      <c r="EU7" s="84">
        <v>56.1</v>
      </c>
      <c r="EV7" s="84">
        <v>70.2</v>
      </c>
      <c r="EW7" s="84">
        <v>73.099999999999994</v>
      </c>
      <c r="EX7" s="84">
        <v>74.8</v>
      </c>
      <c r="EY7" s="81" t="s">
        <v>127</v>
      </c>
      <c r="EZ7" s="84" t="s">
        <v>127</v>
      </c>
      <c r="FA7" s="84" t="s">
        <v>127</v>
      </c>
      <c r="FB7" s="84" t="s">
        <v>127</v>
      </c>
      <c r="FC7" s="84" t="s">
        <v>127</v>
      </c>
      <c r="FD7" s="84" t="s">
        <v>127</v>
      </c>
      <c r="FE7" s="84" t="s">
        <v>127</v>
      </c>
      <c r="FF7" s="84">
        <v>64</v>
      </c>
      <c r="FG7" s="84">
        <v>56.1</v>
      </c>
      <c r="FH7" s="84">
        <v>61.8</v>
      </c>
      <c r="FI7" s="84">
        <v>61.6</v>
      </c>
      <c r="FJ7" s="84" t="s">
        <v>127</v>
      </c>
      <c r="FK7" s="84" t="s">
        <v>127</v>
      </c>
      <c r="FL7" s="84" t="s">
        <v>127</v>
      </c>
      <c r="FM7" s="84" t="s">
        <v>127</v>
      </c>
      <c r="FN7" s="84" t="s">
        <v>127</v>
      </c>
      <c r="FO7" s="84" t="s">
        <v>127</v>
      </c>
      <c r="FP7" s="84">
        <v>22.1</v>
      </c>
      <c r="FQ7" s="84">
        <v>16.7</v>
      </c>
      <c r="FR7" s="84">
        <v>8.6999999999999993</v>
      </c>
      <c r="FS7" s="84">
        <v>5.7</v>
      </c>
      <c r="FT7" s="84" t="s">
        <v>127</v>
      </c>
      <c r="FU7" s="84" t="s">
        <v>127</v>
      </c>
      <c r="FV7" s="84" t="s">
        <v>127</v>
      </c>
      <c r="FW7" s="84" t="s">
        <v>127</v>
      </c>
      <c r="FX7" s="84" t="s">
        <v>127</v>
      </c>
      <c r="FY7" s="84" t="s">
        <v>127</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t="s">
        <v>127</v>
      </c>
      <c r="GT7" s="84">
        <v>56.2</v>
      </c>
      <c r="GU7" s="84">
        <v>58.4</v>
      </c>
      <c r="GV7" s="84">
        <v>80.599999999999994</v>
      </c>
      <c r="GW7" s="84">
        <v>85.6</v>
      </c>
      <c r="GX7" s="81" t="s">
        <v>127</v>
      </c>
      <c r="GY7" s="84" t="s">
        <v>127</v>
      </c>
      <c r="GZ7" s="84" t="s">
        <v>127</v>
      </c>
      <c r="HA7" s="84" t="s">
        <v>127</v>
      </c>
      <c r="HB7" s="84" t="s">
        <v>127</v>
      </c>
      <c r="HC7" s="84" t="s">
        <v>127</v>
      </c>
      <c r="HD7" s="84" t="s">
        <v>127</v>
      </c>
      <c r="HE7" s="84">
        <v>49.8</v>
      </c>
      <c r="HF7" s="84">
        <v>50.3</v>
      </c>
      <c r="HG7" s="84">
        <v>47.9</v>
      </c>
      <c r="HH7" s="84">
        <v>54</v>
      </c>
      <c r="HI7" s="84" t="s">
        <v>127</v>
      </c>
      <c r="HJ7" s="84" t="s">
        <v>127</v>
      </c>
      <c r="HK7" s="84" t="s">
        <v>127</v>
      </c>
      <c r="HL7" s="84" t="s">
        <v>127</v>
      </c>
      <c r="HM7" s="84" t="s">
        <v>127</v>
      </c>
      <c r="HN7" s="84" t="s">
        <v>127</v>
      </c>
      <c r="HO7" s="84">
        <v>11.5</v>
      </c>
      <c r="HP7" s="84">
        <v>5.2</v>
      </c>
      <c r="HQ7" s="84">
        <v>13</v>
      </c>
      <c r="HR7" s="84">
        <v>8.9</v>
      </c>
      <c r="HS7" s="84" t="s">
        <v>127</v>
      </c>
      <c r="HT7" s="84" t="s">
        <v>127</v>
      </c>
      <c r="HU7" s="84" t="s">
        <v>127</v>
      </c>
      <c r="HV7" s="84" t="s">
        <v>127</v>
      </c>
      <c r="HW7" s="84" t="s">
        <v>127</v>
      </c>
      <c r="HX7" s="84" t="s">
        <v>127</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v>40.700000000000003</v>
      </c>
      <c r="IT7" s="84">
        <v>52.3</v>
      </c>
      <c r="IU7" s="84">
        <v>52.8</v>
      </c>
      <c r="IV7" s="84">
        <v>51.2</v>
      </c>
      <c r="IW7" s="81" t="s">
        <v>127</v>
      </c>
      <c r="IX7" s="84" t="s">
        <v>127</v>
      </c>
      <c r="IY7" s="84" t="s">
        <v>127</v>
      </c>
      <c r="IZ7" s="84" t="s">
        <v>127</v>
      </c>
      <c r="JA7" s="84" t="s">
        <v>127</v>
      </c>
      <c r="JB7" s="84" t="s">
        <v>127</v>
      </c>
      <c r="JC7" s="84" t="s">
        <v>127</v>
      </c>
      <c r="JD7" s="84">
        <v>19.600000000000001</v>
      </c>
      <c r="JE7" s="84">
        <v>18.5</v>
      </c>
      <c r="JF7" s="84">
        <v>16.100000000000001</v>
      </c>
      <c r="JG7" s="84">
        <v>19.600000000000001</v>
      </c>
      <c r="JH7" s="84" t="s">
        <v>127</v>
      </c>
      <c r="JI7" s="84" t="s">
        <v>127</v>
      </c>
      <c r="JJ7" s="84" t="s">
        <v>127</v>
      </c>
      <c r="JK7" s="84" t="s">
        <v>127</v>
      </c>
      <c r="JL7" s="84" t="s">
        <v>127</v>
      </c>
      <c r="JM7" s="84" t="s">
        <v>127</v>
      </c>
      <c r="JN7" s="84">
        <v>42.6</v>
      </c>
      <c r="JO7" s="84">
        <v>43.7</v>
      </c>
      <c r="JP7" s="84">
        <v>45.4</v>
      </c>
      <c r="JQ7" s="84">
        <v>48.2</v>
      </c>
      <c r="JR7" s="84" t="s">
        <v>127</v>
      </c>
      <c r="JS7" s="84" t="s">
        <v>127</v>
      </c>
      <c r="JT7" s="84" t="s">
        <v>127</v>
      </c>
      <c r="JU7" s="84" t="s">
        <v>127</v>
      </c>
      <c r="JV7" s="84" t="s">
        <v>127</v>
      </c>
      <c r="JW7" s="84" t="s">
        <v>127</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v>86.6</v>
      </c>
      <c r="KS7" s="84">
        <v>98.4</v>
      </c>
      <c r="KT7" s="84">
        <v>98.4</v>
      </c>
      <c r="KU7" s="84">
        <v>99.1</v>
      </c>
      <c r="KV7" s="81">
        <v>4250</v>
      </c>
      <c r="KW7" s="84" t="s">
        <v>127</v>
      </c>
      <c r="KX7" s="84">
        <v>0</v>
      </c>
      <c r="KY7" s="84">
        <v>18.2</v>
      </c>
      <c r="KZ7" s="84">
        <v>10.6</v>
      </c>
      <c r="LA7" s="84">
        <v>17.7</v>
      </c>
      <c r="LB7" s="84" t="s">
        <v>127</v>
      </c>
      <c r="LC7" s="84">
        <v>6.4</v>
      </c>
      <c r="LD7" s="84">
        <v>13.7</v>
      </c>
      <c r="LE7" s="84">
        <v>12</v>
      </c>
      <c r="LF7" s="84">
        <v>14.5</v>
      </c>
      <c r="LG7" s="84" t="s">
        <v>127</v>
      </c>
      <c r="LH7" s="84">
        <v>0</v>
      </c>
      <c r="LI7" s="84">
        <v>0</v>
      </c>
      <c r="LJ7" s="84">
        <v>0.9</v>
      </c>
      <c r="LK7" s="84">
        <v>1.2</v>
      </c>
      <c r="LL7" s="84" t="s">
        <v>127</v>
      </c>
      <c r="LM7" s="84">
        <v>0.2</v>
      </c>
      <c r="LN7" s="84">
        <v>2.9</v>
      </c>
      <c r="LO7" s="84">
        <v>0.6</v>
      </c>
      <c r="LP7" s="84">
        <v>0.3</v>
      </c>
      <c r="LQ7" s="84" t="s">
        <v>127</v>
      </c>
      <c r="LR7" s="84" t="s">
        <v>127</v>
      </c>
      <c r="LS7" s="84">
        <v>933.5</v>
      </c>
      <c r="LT7" s="84">
        <v>737.1</v>
      </c>
      <c r="LU7" s="84">
        <v>433.3</v>
      </c>
      <c r="LV7" s="84" t="s">
        <v>127</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v>100</v>
      </c>
      <c r="MM7" s="84">
        <v>100</v>
      </c>
      <c r="MN7" s="84">
        <v>100</v>
      </c>
      <c r="MO7" s="84">
        <v>99.3</v>
      </c>
      <c r="MP7" s="84" t="s">
        <v>127</v>
      </c>
      <c r="MQ7" s="84">
        <v>100</v>
      </c>
      <c r="MR7" s="84">
        <v>100</v>
      </c>
      <c r="MS7" s="84">
        <v>98.2</v>
      </c>
      <c r="MT7" s="84">
        <v>93.8</v>
      </c>
      <c r="MU7" s="84" t="s">
        <v>127</v>
      </c>
      <c r="MV7" s="84" t="s">
        <v>127</v>
      </c>
      <c r="MW7" s="84" t="s">
        <v>127</v>
      </c>
      <c r="MX7" s="84" t="s">
        <v>127</v>
      </c>
      <c r="MY7" s="84" t="s">
        <v>127</v>
      </c>
      <c r="MZ7" s="84" t="s">
        <v>127</v>
      </c>
      <c r="NA7" s="84" t="s">
        <v>127</v>
      </c>
      <c r="NB7" s="84" t="s">
        <v>127</v>
      </c>
      <c r="NC7" s="84" t="s">
        <v>127</v>
      </c>
      <c r="ND7" s="84" t="s">
        <v>127</v>
      </c>
      <c r="NE7" s="84" t="s">
        <v>127</v>
      </c>
      <c r="NF7" s="84" t="s">
        <v>127</v>
      </c>
      <c r="NG7" s="84" t="s">
        <v>127</v>
      </c>
      <c r="NH7" s="84">
        <v>1</v>
      </c>
      <c r="NI7" s="84">
        <v>1</v>
      </c>
      <c r="NJ7" s="84">
        <v>5</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132</v>
      </c>
      <c r="FB8" s="86"/>
      <c r="FC8" s="86"/>
      <c r="FD8" s="86"/>
      <c r="FE8" s="86"/>
      <c r="FF8" s="87"/>
      <c r="FG8" s="86"/>
      <c r="FH8" s="86"/>
      <c r="FI8" s="86" t="str">
        <f>FJ4</f>
        <v>修繕費比率（％）</v>
      </c>
      <c r="FJ8" s="86" t="b">
        <f>IF(SUM($M$6,$MU$7:$MX$7)=0,FALSE,TRUE)</f>
        <v>0</v>
      </c>
      <c r="FK8" s="88" t="s">
        <v>132</v>
      </c>
      <c r="FL8" s="86"/>
      <c r="FM8" s="86"/>
      <c r="FN8" s="86"/>
      <c r="FO8" s="86"/>
      <c r="FP8" s="86"/>
      <c r="FQ8" s="87"/>
      <c r="FR8" s="86"/>
      <c r="FS8" s="86" t="str">
        <f>FT4</f>
        <v>企業債残高対料金収入比率（％）</v>
      </c>
      <c r="FT8" s="86" t="b">
        <f>IF(SUM($M$6,$MU$7:$MX$7)=0,FALSE,TRUE)</f>
        <v>0</v>
      </c>
      <c r="FU8" s="88" t="s">
        <v>132</v>
      </c>
      <c r="FV8" s="86"/>
      <c r="FW8" s="86"/>
      <c r="FX8" s="86"/>
      <c r="FY8" s="86"/>
      <c r="FZ8" s="86"/>
      <c r="GA8" s="86"/>
      <c r="GB8" s="87"/>
      <c r="GC8" s="86" t="str">
        <f>GD4</f>
        <v>有形固定資産減価償却率（％）</v>
      </c>
      <c r="GD8" s="86" t="b">
        <v>0</v>
      </c>
      <c r="GE8" s="88" t="s">
        <v>133</v>
      </c>
      <c r="GF8" s="86"/>
      <c r="GG8" s="86"/>
      <c r="GH8" s="86"/>
      <c r="GI8" s="86"/>
      <c r="GJ8" s="86"/>
      <c r="GK8" s="86"/>
      <c r="GL8" s="86"/>
      <c r="GM8" s="86" t="str">
        <f>GN4</f>
        <v>FIT収入割合（％）</v>
      </c>
      <c r="GN8" s="86" t="b">
        <f>IF(SUM($M$6,$MU$7:$MX$7)=0,FALSE,TRUE)</f>
        <v>0</v>
      </c>
      <c r="GO8" s="88" t="s">
        <v>132</v>
      </c>
      <c r="GP8" s="86"/>
      <c r="GQ8" s="86"/>
      <c r="GR8" s="86"/>
      <c r="GS8" s="85"/>
      <c r="GT8" s="85"/>
      <c r="GU8" s="85"/>
      <c r="GV8" s="85"/>
      <c r="GW8" s="86" t="str">
        <f>GX5</f>
        <v>最大出力合計</v>
      </c>
      <c r="GX8" s="86" t="str">
        <f>GY4</f>
        <v>設備利用率（％）</v>
      </c>
      <c r="GY8" s="86" t="b">
        <f>IF(SUM($N$7,$MY$7:$NB$7)=0,FALSE,TRUE)</f>
        <v>0</v>
      </c>
      <c r="GZ8" s="88" t="s">
        <v>132</v>
      </c>
      <c r="HA8" s="86"/>
      <c r="HB8" s="86"/>
      <c r="HC8" s="86"/>
      <c r="HD8" s="86"/>
      <c r="HE8" s="87"/>
      <c r="HF8" s="86"/>
      <c r="HG8" s="86"/>
      <c r="HH8" s="86" t="str">
        <f>HI4</f>
        <v>修繕費比率（％）</v>
      </c>
      <c r="HI8" s="86" t="b">
        <f>IF(SUM($N$7,$MY$7:$NB$7)=0,FALSE,TRUE)</f>
        <v>0</v>
      </c>
      <c r="HJ8" s="88" t="s">
        <v>132</v>
      </c>
      <c r="HK8" s="86"/>
      <c r="HL8" s="86"/>
      <c r="HM8" s="86"/>
      <c r="HN8" s="86"/>
      <c r="HO8" s="86"/>
      <c r="HP8" s="87"/>
      <c r="HQ8" s="86"/>
      <c r="HR8" s="86" t="str">
        <f>HS4</f>
        <v>企業債残高対料金収入比率（％）</v>
      </c>
      <c r="HS8" s="86" t="b">
        <f>IF(SUM($N$7,$MY$7:$NB$7)=0,FALSE,TRUE)</f>
        <v>0</v>
      </c>
      <c r="HT8" s="88" t="s">
        <v>132</v>
      </c>
      <c r="HU8" s="86"/>
      <c r="HV8" s="86"/>
      <c r="HW8" s="86"/>
      <c r="HX8" s="86"/>
      <c r="HY8" s="86"/>
      <c r="HZ8" s="86"/>
      <c r="IA8" s="87"/>
      <c r="IB8" s="86" t="str">
        <f>IC4</f>
        <v>有形固定資産減価償却率（％）</v>
      </c>
      <c r="IC8" s="86" t="b">
        <v>0</v>
      </c>
      <c r="ID8" s="88" t="s">
        <v>133</v>
      </c>
      <c r="IE8" s="86"/>
      <c r="IF8" s="86"/>
      <c r="IG8" s="86"/>
      <c r="IH8" s="86"/>
      <c r="II8" s="86"/>
      <c r="IJ8" s="86"/>
      <c r="IK8" s="86"/>
      <c r="IL8" s="86" t="str">
        <f>IM4</f>
        <v>FIT収入割合（％）</v>
      </c>
      <c r="IM8" s="86" t="b">
        <f>IF(SUM($N$7,$MY$7:$NB$7)=0,FALSE,TRUE)</f>
        <v>0</v>
      </c>
      <c r="IN8" s="88" t="s">
        <v>132</v>
      </c>
      <c r="IO8" s="86"/>
      <c r="IP8" s="86"/>
      <c r="IQ8" s="86"/>
      <c r="IR8" s="85"/>
      <c r="IS8" s="85"/>
      <c r="IT8" s="85"/>
      <c r="IU8" s="85"/>
      <c r="IV8" s="86" t="str">
        <f>IW5</f>
        <v>最大出力合計</v>
      </c>
      <c r="IW8" s="86" t="str">
        <f>IX4</f>
        <v>設備利用率（％）</v>
      </c>
      <c r="IX8" s="86" t="b">
        <f>IF(SUM($O$7,$NC$7:$NF$7)=0,FALSE,TRUE)</f>
        <v>0</v>
      </c>
      <c r="IY8" s="88" t="s">
        <v>132</v>
      </c>
      <c r="IZ8" s="86"/>
      <c r="JA8" s="86"/>
      <c r="JB8" s="86"/>
      <c r="JC8" s="86"/>
      <c r="JD8" s="87"/>
      <c r="JE8" s="86"/>
      <c r="JF8" s="86"/>
      <c r="JG8" s="86" t="str">
        <f>JH4</f>
        <v>修繕費比率（％）</v>
      </c>
      <c r="JH8" s="86" t="b">
        <f>IF(SUM($O$7,$NC$7:$NF$7)=0,FALSE,TRUE)</f>
        <v>0</v>
      </c>
      <c r="JI8" s="88" t="s">
        <v>132</v>
      </c>
      <c r="JJ8" s="86"/>
      <c r="JK8" s="86"/>
      <c r="JL8" s="86"/>
      <c r="JM8" s="86"/>
      <c r="JN8" s="86"/>
      <c r="JO8" s="87"/>
      <c r="JP8" s="86"/>
      <c r="JQ8" s="86" t="str">
        <f>JR4</f>
        <v>企業債残高対料金収入比率（％）</v>
      </c>
      <c r="JR8" s="86" t="b">
        <f>IF(SUM($O$7,$NC$7:$NF$7)=0,FALSE,TRUE)</f>
        <v>0</v>
      </c>
      <c r="JS8" s="88" t="s">
        <v>132</v>
      </c>
      <c r="JT8" s="86"/>
      <c r="JU8" s="86"/>
      <c r="JV8" s="86"/>
      <c r="JW8" s="86"/>
      <c r="JX8" s="86"/>
      <c r="JY8" s="86"/>
      <c r="JZ8" s="87"/>
      <c r="KA8" s="86" t="str">
        <f>KB4</f>
        <v>有形固定資産減価償却率（％）</v>
      </c>
      <c r="KB8" s="86" t="b">
        <v>0</v>
      </c>
      <c r="KC8" s="88" t="s">
        <v>133</v>
      </c>
      <c r="KD8" s="86"/>
      <c r="KE8" s="86"/>
      <c r="KF8" s="86"/>
      <c r="KG8" s="86"/>
      <c r="KH8" s="86"/>
      <c r="KI8" s="86"/>
      <c r="KJ8" s="86"/>
      <c r="KK8" s="86" t="str">
        <f>KL4</f>
        <v>FIT収入割合（％）</v>
      </c>
      <c r="KL8" s="86" t="b">
        <f>IF(SUM($O$7,$NC$7:$NF$7)=0,FALSE,TRUE)</f>
        <v>0</v>
      </c>
      <c r="KM8" s="88" t="s">
        <v>132</v>
      </c>
      <c r="KN8" s="86"/>
      <c r="KO8" s="86"/>
      <c r="KP8" s="86"/>
      <c r="KQ8" s="85"/>
      <c r="KR8" s="85"/>
      <c r="KS8" s="85"/>
      <c r="KT8" s="85"/>
      <c r="KU8" s="86" t="str">
        <f>KV5</f>
        <v>最大出力合計</v>
      </c>
      <c r="KV8" s="86" t="str">
        <f>KW4</f>
        <v>設備利用率（％）</v>
      </c>
      <c r="KW8" s="86" t="b">
        <f>IF(SUM($P$7,$NG$7:$NJ$7)=0,FALSE,TRUE)</f>
        <v>1</v>
      </c>
      <c r="KX8" s="88" t="s">
        <v>132</v>
      </c>
      <c r="KY8" s="86"/>
      <c r="KZ8" s="86"/>
      <c r="LA8" s="86"/>
      <c r="LB8" s="86"/>
      <c r="LC8" s="87"/>
      <c r="LD8" s="86"/>
      <c r="LE8" s="86"/>
      <c r="LF8" s="86" t="str">
        <f>LG4</f>
        <v>修繕費比率（％）</v>
      </c>
      <c r="LG8" s="86" t="b">
        <f>IF(SUM($P$7,$NG$7:$NJ$7)=0,FALSE,TRUE)</f>
        <v>1</v>
      </c>
      <c r="LH8" s="88" t="s">
        <v>132</v>
      </c>
      <c r="LI8" s="86"/>
      <c r="LJ8" s="86"/>
      <c r="LK8" s="86"/>
      <c r="LL8" s="86"/>
      <c r="LM8" s="86"/>
      <c r="LN8" s="87"/>
      <c r="LO8" s="86"/>
      <c r="LP8" s="86" t="str">
        <f>LQ4</f>
        <v>企業債残高対料金収入比率（％）</v>
      </c>
      <c r="LQ8" s="86" t="b">
        <f>IF(SUM($P$7,$NG$7:$NJ$7)=0,FALSE,TRUE)</f>
        <v>1</v>
      </c>
      <c r="LR8" s="88" t="s">
        <v>132</v>
      </c>
      <c r="LS8" s="86"/>
      <c r="LT8" s="86"/>
      <c r="LU8" s="86"/>
      <c r="LV8" s="86"/>
      <c r="LW8" s="86"/>
      <c r="LX8" s="86"/>
      <c r="LY8" s="87"/>
      <c r="LZ8" s="86" t="str">
        <f>MA4</f>
        <v>有形固定資産減価償却率（％）</v>
      </c>
      <c r="MA8" s="86" t="b">
        <v>0</v>
      </c>
      <c r="MB8" s="88" t="s">
        <v>133</v>
      </c>
      <c r="MC8" s="86"/>
      <c r="MD8" s="86"/>
      <c r="ME8" s="86"/>
      <c r="MF8" s="86"/>
      <c r="MG8" s="86"/>
      <c r="MH8" s="86"/>
      <c r="MI8" s="86"/>
      <c r="MJ8" s="86" t="str">
        <f>MK4</f>
        <v>FIT収入割合（％）</v>
      </c>
      <c r="MK8" s="86" t="b">
        <f>IF(SUM($P$7,$NG$7:$NJ$7)=0,FALSE,TRUE)</f>
        <v>1</v>
      </c>
      <c r="ML8" s="88" t="s">
        <v>132</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134</v>
      </c>
      <c r="C9" s="90" t="s">
        <v>135</v>
      </c>
      <c r="D9" s="90" t="s">
        <v>136</v>
      </c>
      <c r="E9" s="90" t="s">
        <v>137</v>
      </c>
      <c r="F9" s="90" t="s">
        <v>138</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139</v>
      </c>
      <c r="AY9" s="91"/>
      <c r="AZ9" s="91"/>
      <c r="BA9" s="91"/>
      <c r="BB9" s="91"/>
      <c r="BC9" s="91"/>
      <c r="BD9" s="85"/>
      <c r="BE9" s="86"/>
      <c r="BF9" s="86"/>
      <c r="BG9" s="86"/>
      <c r="BH9" s="86"/>
      <c r="BI9" s="86" t="s">
        <v>139</v>
      </c>
      <c r="BJ9" s="91"/>
      <c r="BK9" s="91"/>
      <c r="BL9" s="91"/>
      <c r="BM9" s="91"/>
      <c r="BN9" s="91"/>
      <c r="BO9" s="85"/>
      <c r="BP9" s="86"/>
      <c r="BQ9" s="86"/>
      <c r="BR9" s="86"/>
      <c r="BS9" s="86"/>
      <c r="BT9" s="86" t="s">
        <v>139</v>
      </c>
      <c r="BU9" s="91"/>
      <c r="BV9" s="91"/>
      <c r="BW9" s="91"/>
      <c r="BX9" s="91"/>
      <c r="BY9" s="91"/>
      <c r="BZ9" s="85"/>
      <c r="CA9" s="86"/>
      <c r="CB9" s="86"/>
      <c r="CC9" s="86"/>
      <c r="CD9" s="86"/>
      <c r="CE9" s="86" t="s">
        <v>139</v>
      </c>
      <c r="CF9" s="91"/>
      <c r="CG9" s="91"/>
      <c r="CH9" s="91"/>
      <c r="CI9" s="91"/>
      <c r="CJ9" s="91"/>
      <c r="CK9" s="85"/>
      <c r="CL9" s="86"/>
      <c r="CM9" s="86"/>
      <c r="CN9" s="86"/>
      <c r="CO9" s="86" t="s">
        <v>139</v>
      </c>
      <c r="CP9" s="91"/>
      <c r="CQ9" s="91"/>
      <c r="CR9" s="91"/>
      <c r="CS9" s="91"/>
      <c r="CT9" s="91"/>
      <c r="CU9" s="86"/>
      <c r="CV9" s="85"/>
      <c r="CW9" s="86"/>
      <c r="CX9" s="86"/>
      <c r="CY9" s="92" t="str">
        <f>"（最大出力合計"&amp;TEXT(CZ7,"#,##0")&amp;"kW）"</f>
        <v>（最大出力合計4,250kW）</v>
      </c>
      <c r="CZ9" s="86" t="s">
        <v>139</v>
      </c>
      <c r="DA9" s="91"/>
      <c r="DB9" s="91"/>
      <c r="DC9" s="91"/>
      <c r="DD9" s="91"/>
      <c r="DE9" s="91"/>
      <c r="DF9" s="86"/>
      <c r="DG9" s="85"/>
      <c r="DH9" s="86"/>
      <c r="DI9" s="86"/>
      <c r="DJ9" s="86" t="s">
        <v>139</v>
      </c>
      <c r="DK9" s="91"/>
      <c r="DL9" s="91"/>
      <c r="DM9" s="91"/>
      <c r="DN9" s="91"/>
      <c r="DO9" s="91"/>
      <c r="DP9" s="86"/>
      <c r="DQ9" s="86"/>
      <c r="DR9" s="85"/>
      <c r="DS9" s="86"/>
      <c r="DT9" s="86" t="s">
        <v>139</v>
      </c>
      <c r="DU9" s="91"/>
      <c r="DV9" s="91"/>
      <c r="DW9" s="91"/>
      <c r="DX9" s="91"/>
      <c r="DY9" s="91"/>
      <c r="DZ9" s="86"/>
      <c r="EA9" s="86"/>
      <c r="EB9" s="86"/>
      <c r="EC9" s="85"/>
      <c r="ED9" s="86" t="s">
        <v>139</v>
      </c>
      <c r="EE9" s="91"/>
      <c r="EF9" s="91"/>
      <c r="EG9" s="91"/>
      <c r="EH9" s="91"/>
      <c r="EI9" s="91"/>
      <c r="EJ9" s="86"/>
      <c r="EK9" s="86"/>
      <c r="EL9" s="86"/>
      <c r="EM9" s="86"/>
      <c r="EN9" s="86" t="s">
        <v>139</v>
      </c>
      <c r="EO9" s="91"/>
      <c r="EP9" s="91"/>
      <c r="EQ9" s="91"/>
      <c r="ER9" s="91"/>
      <c r="ES9" s="91"/>
      <c r="ET9" s="85"/>
      <c r="EU9" s="85"/>
      <c r="EV9" s="85"/>
      <c r="EW9" s="85"/>
      <c r="EX9" s="92" t="str">
        <f>"（最大出力合計"&amp;TEXT(EY7,"#,##0")&amp;"kW）"</f>
        <v>（最大出力合計-kW）</v>
      </c>
      <c r="EY9" s="86" t="s">
        <v>139</v>
      </c>
      <c r="EZ9" s="91"/>
      <c r="FA9" s="91"/>
      <c r="FB9" s="91"/>
      <c r="FC9" s="91"/>
      <c r="FD9" s="91"/>
      <c r="FE9" s="86"/>
      <c r="FF9" s="85"/>
      <c r="FG9" s="86"/>
      <c r="FH9" s="86"/>
      <c r="FI9" s="86" t="s">
        <v>139</v>
      </c>
      <c r="FJ9" s="91"/>
      <c r="FK9" s="91"/>
      <c r="FL9" s="91"/>
      <c r="FM9" s="91"/>
      <c r="FN9" s="91"/>
      <c r="FO9" s="86"/>
      <c r="FP9" s="86"/>
      <c r="FQ9" s="85"/>
      <c r="FR9" s="86"/>
      <c r="FS9" s="86" t="s">
        <v>139</v>
      </c>
      <c r="FT9" s="91"/>
      <c r="FU9" s="91"/>
      <c r="FV9" s="91"/>
      <c r="FW9" s="91"/>
      <c r="FX9" s="91"/>
      <c r="FY9" s="86"/>
      <c r="FZ9" s="86"/>
      <c r="GA9" s="86"/>
      <c r="GB9" s="85"/>
      <c r="GC9" s="86" t="s">
        <v>139</v>
      </c>
      <c r="GD9" s="91"/>
      <c r="GE9" s="91"/>
      <c r="GF9" s="91"/>
      <c r="GG9" s="91"/>
      <c r="GH9" s="91"/>
      <c r="GI9" s="86"/>
      <c r="GJ9" s="86"/>
      <c r="GK9" s="86"/>
      <c r="GL9" s="86"/>
      <c r="GM9" s="86" t="s">
        <v>139</v>
      </c>
      <c r="GN9" s="91"/>
      <c r="GO9" s="91"/>
      <c r="GP9" s="91"/>
      <c r="GQ9" s="91"/>
      <c r="GR9" s="91"/>
      <c r="GS9" s="85"/>
      <c r="GT9" s="85"/>
      <c r="GU9" s="85"/>
      <c r="GV9" s="85"/>
      <c r="GW9" s="92" t="str">
        <f>"（最大出力合計"&amp;TEXT(GX7,"#,##0")&amp;"kW）"</f>
        <v>（最大出力合計-kW）</v>
      </c>
      <c r="GX9" s="86" t="s">
        <v>139</v>
      </c>
      <c r="GY9" s="91"/>
      <c r="GZ9" s="91"/>
      <c r="HA9" s="91"/>
      <c r="HB9" s="91"/>
      <c r="HC9" s="91"/>
      <c r="HD9" s="86"/>
      <c r="HE9" s="85"/>
      <c r="HF9" s="86"/>
      <c r="HG9" s="86"/>
      <c r="HH9" s="86" t="s">
        <v>139</v>
      </c>
      <c r="HI9" s="91"/>
      <c r="HJ9" s="91"/>
      <c r="HK9" s="91"/>
      <c r="HL9" s="91"/>
      <c r="HM9" s="91"/>
      <c r="HN9" s="86"/>
      <c r="HO9" s="86"/>
      <c r="HP9" s="85"/>
      <c r="HQ9" s="86"/>
      <c r="HR9" s="86" t="s">
        <v>139</v>
      </c>
      <c r="HS9" s="91"/>
      <c r="HT9" s="91"/>
      <c r="HU9" s="91"/>
      <c r="HV9" s="91"/>
      <c r="HW9" s="91"/>
      <c r="HX9" s="86"/>
      <c r="HY9" s="86"/>
      <c r="HZ9" s="86"/>
      <c r="IA9" s="85"/>
      <c r="IB9" s="86" t="s">
        <v>139</v>
      </c>
      <c r="IC9" s="91"/>
      <c r="ID9" s="91"/>
      <c r="IE9" s="91"/>
      <c r="IF9" s="91"/>
      <c r="IG9" s="91"/>
      <c r="IH9" s="86"/>
      <c r="II9" s="86"/>
      <c r="IJ9" s="86"/>
      <c r="IK9" s="86"/>
      <c r="IL9" s="86" t="s">
        <v>139</v>
      </c>
      <c r="IM9" s="91"/>
      <c r="IN9" s="91"/>
      <c r="IO9" s="91"/>
      <c r="IP9" s="91"/>
      <c r="IQ9" s="91"/>
      <c r="IR9" s="85"/>
      <c r="IS9" s="85"/>
      <c r="IT9" s="85"/>
      <c r="IU9" s="85"/>
      <c r="IV9" s="92" t="str">
        <f>"（最大出力合計"&amp;TEXT(IW7,"#,##0")&amp;"kW）"</f>
        <v>（最大出力合計-kW）</v>
      </c>
      <c r="IW9" s="86" t="s">
        <v>139</v>
      </c>
      <c r="IX9" s="91"/>
      <c r="IY9" s="91"/>
      <c r="IZ9" s="91"/>
      <c r="JA9" s="91"/>
      <c r="JB9" s="91"/>
      <c r="JC9" s="86"/>
      <c r="JD9" s="85"/>
      <c r="JE9" s="86"/>
      <c r="JF9" s="86"/>
      <c r="JG9" s="86" t="s">
        <v>139</v>
      </c>
      <c r="JH9" s="91"/>
      <c r="JI9" s="91"/>
      <c r="JJ9" s="91"/>
      <c r="JK9" s="91"/>
      <c r="JL9" s="91"/>
      <c r="JM9" s="86"/>
      <c r="JN9" s="86"/>
      <c r="JO9" s="85"/>
      <c r="JP9" s="86"/>
      <c r="JQ9" s="86" t="s">
        <v>139</v>
      </c>
      <c r="JR9" s="91"/>
      <c r="JS9" s="91"/>
      <c r="JT9" s="91"/>
      <c r="JU9" s="91"/>
      <c r="JV9" s="91"/>
      <c r="JW9" s="86"/>
      <c r="JX9" s="86"/>
      <c r="JY9" s="86"/>
      <c r="JZ9" s="85"/>
      <c r="KA9" s="86" t="s">
        <v>139</v>
      </c>
      <c r="KB9" s="91"/>
      <c r="KC9" s="91"/>
      <c r="KD9" s="91"/>
      <c r="KE9" s="91"/>
      <c r="KF9" s="91"/>
      <c r="KG9" s="86"/>
      <c r="KH9" s="86"/>
      <c r="KI9" s="86"/>
      <c r="KJ9" s="86"/>
      <c r="KK9" s="86" t="s">
        <v>139</v>
      </c>
      <c r="KL9" s="91"/>
      <c r="KM9" s="91"/>
      <c r="KN9" s="91"/>
      <c r="KO9" s="91"/>
      <c r="KP9" s="91"/>
      <c r="KQ9" s="85"/>
      <c r="KR9" s="85"/>
      <c r="KS9" s="85"/>
      <c r="KT9" s="85"/>
      <c r="KU9" s="92" t="str">
        <f>"（最大出力合計"&amp;TEXT(KV7,"#,##0")&amp;"kW）"</f>
        <v>（最大出力合計4,250kW）</v>
      </c>
      <c r="KV9" s="86" t="s">
        <v>139</v>
      </c>
      <c r="KW9" s="91"/>
      <c r="KX9" s="91"/>
      <c r="KY9" s="91"/>
      <c r="KZ9" s="91"/>
      <c r="LA9" s="91"/>
      <c r="LB9" s="86"/>
      <c r="LC9" s="85"/>
      <c r="LD9" s="86"/>
      <c r="LE9" s="86"/>
      <c r="LF9" s="86" t="s">
        <v>139</v>
      </c>
      <c r="LG9" s="91"/>
      <c r="LH9" s="91"/>
      <c r="LI9" s="91"/>
      <c r="LJ9" s="91"/>
      <c r="LK9" s="91"/>
      <c r="LL9" s="86"/>
      <c r="LM9" s="86"/>
      <c r="LN9" s="85"/>
      <c r="LO9" s="86"/>
      <c r="LP9" s="86" t="s">
        <v>139</v>
      </c>
      <c r="LQ9" s="91"/>
      <c r="LR9" s="91"/>
      <c r="LS9" s="91"/>
      <c r="LT9" s="91"/>
      <c r="LU9" s="91"/>
      <c r="LV9" s="86"/>
      <c r="LW9" s="86"/>
      <c r="LX9" s="86"/>
      <c r="LY9" s="85"/>
      <c r="LZ9" s="86" t="s">
        <v>139</v>
      </c>
      <c r="MA9" s="91"/>
      <c r="MB9" s="91"/>
      <c r="MC9" s="91"/>
      <c r="MD9" s="91"/>
      <c r="ME9" s="91"/>
      <c r="MF9" s="86"/>
      <c r="MG9" s="86"/>
      <c r="MH9" s="86"/>
      <c r="MI9" s="86"/>
      <c r="MJ9" s="86" t="s">
        <v>139</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140</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141</v>
      </c>
      <c r="AY11" s="96" t="str">
        <f>AY7</f>
        <v>-</v>
      </c>
      <c r="AZ11" s="96">
        <f>AZ7</f>
        <v>100</v>
      </c>
      <c r="BA11" s="96">
        <f>BA7</f>
        <v>126.5</v>
      </c>
      <c r="BB11" s="96">
        <f>BB7</f>
        <v>135.30000000000001</v>
      </c>
      <c r="BC11" s="96">
        <f>BC7</f>
        <v>110.9</v>
      </c>
      <c r="BD11" s="85"/>
      <c r="BE11" s="85"/>
      <c r="BF11" s="85"/>
      <c r="BG11" s="85"/>
      <c r="BH11" s="85"/>
      <c r="BI11" s="95" t="s">
        <v>141</v>
      </c>
      <c r="BJ11" s="96" t="str">
        <f>BJ7</f>
        <v>-</v>
      </c>
      <c r="BK11" s="96">
        <f>BK7</f>
        <v>0</v>
      </c>
      <c r="BL11" s="96">
        <f>BL7</f>
        <v>3420.6</v>
      </c>
      <c r="BM11" s="96">
        <f>BM7</f>
        <v>2347.5</v>
      </c>
      <c r="BN11" s="96">
        <f>BN7</f>
        <v>2119.4</v>
      </c>
      <c r="BO11" s="85"/>
      <c r="BP11" s="85"/>
      <c r="BQ11" s="85"/>
      <c r="BR11" s="85"/>
      <c r="BS11" s="85"/>
      <c r="BT11" s="95" t="s">
        <v>142</v>
      </c>
      <c r="BU11" s="96" t="str">
        <f>BU7</f>
        <v>-</v>
      </c>
      <c r="BV11" s="96" t="str">
        <f>BV7</f>
        <v>-</v>
      </c>
      <c r="BW11" s="96" t="str">
        <f>BW7</f>
        <v>-</v>
      </c>
      <c r="BX11" s="96" t="str">
        <f>BX7</f>
        <v>-</v>
      </c>
      <c r="BY11" s="96" t="str">
        <f>BY7</f>
        <v>-</v>
      </c>
      <c r="BZ11" s="85"/>
      <c r="CA11" s="85"/>
      <c r="CB11" s="85"/>
      <c r="CC11" s="85"/>
      <c r="CD11" s="85"/>
      <c r="CE11" s="95" t="s">
        <v>141</v>
      </c>
      <c r="CF11" s="96" t="str">
        <f>CF7</f>
        <v>-</v>
      </c>
      <c r="CG11" s="96">
        <f>CG7</f>
        <v>32200</v>
      </c>
      <c r="CH11" s="96">
        <f>CH7</f>
        <v>38826.199999999997</v>
      </c>
      <c r="CI11" s="96">
        <f>CI7</f>
        <v>36410.400000000001</v>
      </c>
      <c r="CJ11" s="96">
        <f>CJ7</f>
        <v>38442.699999999997</v>
      </c>
      <c r="CK11" s="85"/>
      <c r="CL11" s="85"/>
      <c r="CM11" s="85"/>
      <c r="CN11" s="85"/>
      <c r="CO11" s="95" t="s">
        <v>141</v>
      </c>
      <c r="CP11" s="97" t="str">
        <f>CP7</f>
        <v>-</v>
      </c>
      <c r="CQ11" s="97">
        <f>CQ7</f>
        <v>-161</v>
      </c>
      <c r="CR11" s="97">
        <f>CR7</f>
        <v>67055</v>
      </c>
      <c r="CS11" s="97">
        <f>CS7</f>
        <v>124896</v>
      </c>
      <c r="CT11" s="97">
        <f>CT7</f>
        <v>118447</v>
      </c>
      <c r="CU11" s="85"/>
      <c r="CV11" s="85"/>
      <c r="CW11" s="85"/>
      <c r="CX11" s="85"/>
      <c r="CY11" s="85"/>
      <c r="CZ11" s="95" t="s">
        <v>141</v>
      </c>
      <c r="DA11" s="96" t="str">
        <f>DA7</f>
        <v>-</v>
      </c>
      <c r="DB11" s="96">
        <f>DB7</f>
        <v>0</v>
      </c>
      <c r="DC11" s="96">
        <f>DC7</f>
        <v>18.2</v>
      </c>
      <c r="DD11" s="96">
        <f>DD7</f>
        <v>10.6</v>
      </c>
      <c r="DE11" s="96">
        <f>DE7</f>
        <v>17.7</v>
      </c>
      <c r="DF11" s="85"/>
      <c r="DG11" s="85"/>
      <c r="DH11" s="85"/>
      <c r="DI11" s="85"/>
      <c r="DJ11" s="95" t="s">
        <v>141</v>
      </c>
      <c r="DK11" s="96" t="str">
        <f>DK7</f>
        <v>-</v>
      </c>
      <c r="DL11" s="96">
        <f>DL7</f>
        <v>0</v>
      </c>
      <c r="DM11" s="96">
        <f>DM7</f>
        <v>0</v>
      </c>
      <c r="DN11" s="96">
        <f>DN7</f>
        <v>0.9</v>
      </c>
      <c r="DO11" s="96">
        <f>DO7</f>
        <v>1.2</v>
      </c>
      <c r="DP11" s="85"/>
      <c r="DQ11" s="85"/>
      <c r="DR11" s="85"/>
      <c r="DS11" s="85"/>
      <c r="DT11" s="95" t="s">
        <v>143</v>
      </c>
      <c r="DU11" s="96" t="str">
        <f>DU7</f>
        <v>-</v>
      </c>
      <c r="DV11" s="96" t="str">
        <f>DV7</f>
        <v>-</v>
      </c>
      <c r="DW11" s="96">
        <f>DW7</f>
        <v>933.5</v>
      </c>
      <c r="DX11" s="96">
        <f>DX7</f>
        <v>737.1</v>
      </c>
      <c r="DY11" s="96">
        <f>DY7</f>
        <v>433.3</v>
      </c>
      <c r="DZ11" s="85"/>
      <c r="EA11" s="85"/>
      <c r="EB11" s="85"/>
      <c r="EC11" s="85"/>
      <c r="ED11" s="95" t="s">
        <v>143</v>
      </c>
      <c r="EE11" s="96" t="str">
        <f>EE7</f>
        <v>-</v>
      </c>
      <c r="EF11" s="96" t="str">
        <f>EF7</f>
        <v>-</v>
      </c>
      <c r="EG11" s="96" t="str">
        <f>EG7</f>
        <v>-</v>
      </c>
      <c r="EH11" s="96" t="str">
        <f>EH7</f>
        <v>-</v>
      </c>
      <c r="EI11" s="96" t="str">
        <f>EI7</f>
        <v>-</v>
      </c>
      <c r="EJ11" s="85"/>
      <c r="EK11" s="85"/>
      <c r="EL11" s="85"/>
      <c r="EM11" s="85"/>
      <c r="EN11" s="95" t="s">
        <v>141</v>
      </c>
      <c r="EO11" s="96" t="str">
        <f>EO7</f>
        <v>-</v>
      </c>
      <c r="EP11" s="96">
        <f>EP7</f>
        <v>100</v>
      </c>
      <c r="EQ11" s="96">
        <f>EQ7</f>
        <v>100</v>
      </c>
      <c r="ER11" s="96">
        <f>ER7</f>
        <v>100</v>
      </c>
      <c r="ES11" s="96">
        <f>ES7</f>
        <v>99.3</v>
      </c>
      <c r="ET11" s="85"/>
      <c r="EU11" s="85"/>
      <c r="EV11" s="85"/>
      <c r="EW11" s="85"/>
      <c r="EX11" s="85"/>
      <c r="EY11" s="95" t="s">
        <v>141</v>
      </c>
      <c r="EZ11" s="96" t="str">
        <f>EZ7</f>
        <v>-</v>
      </c>
      <c r="FA11" s="96" t="str">
        <f>FA7</f>
        <v>-</v>
      </c>
      <c r="FB11" s="96" t="str">
        <f>FB7</f>
        <v>-</v>
      </c>
      <c r="FC11" s="96" t="str">
        <f>FC7</f>
        <v>-</v>
      </c>
      <c r="FD11" s="96" t="str">
        <f>FD7</f>
        <v>-</v>
      </c>
      <c r="FE11" s="85"/>
      <c r="FF11" s="85"/>
      <c r="FG11" s="85"/>
      <c r="FH11" s="85"/>
      <c r="FI11" s="95" t="s">
        <v>142</v>
      </c>
      <c r="FJ11" s="96" t="str">
        <f>FJ7</f>
        <v>-</v>
      </c>
      <c r="FK11" s="96" t="str">
        <f>FK7</f>
        <v>-</v>
      </c>
      <c r="FL11" s="96" t="str">
        <f>FL7</f>
        <v>-</v>
      </c>
      <c r="FM11" s="96" t="str">
        <f>FM7</f>
        <v>-</v>
      </c>
      <c r="FN11" s="96" t="str">
        <f>FN7</f>
        <v>-</v>
      </c>
      <c r="FO11" s="85"/>
      <c r="FP11" s="85"/>
      <c r="FQ11" s="85"/>
      <c r="FR11" s="85"/>
      <c r="FS11" s="95" t="s">
        <v>141</v>
      </c>
      <c r="FT11" s="96" t="str">
        <f>FT7</f>
        <v>-</v>
      </c>
      <c r="FU11" s="96" t="str">
        <f>FU7</f>
        <v>-</v>
      </c>
      <c r="FV11" s="96" t="str">
        <f>FV7</f>
        <v>-</v>
      </c>
      <c r="FW11" s="96" t="str">
        <f>FW7</f>
        <v>-</v>
      </c>
      <c r="FX11" s="96" t="str">
        <f>FX7</f>
        <v>-</v>
      </c>
      <c r="FY11" s="85"/>
      <c r="FZ11" s="85"/>
      <c r="GA11" s="85"/>
      <c r="GB11" s="85"/>
      <c r="GC11" s="95" t="s">
        <v>141</v>
      </c>
      <c r="GD11" s="96" t="str">
        <f>GD7</f>
        <v>-</v>
      </c>
      <c r="GE11" s="96" t="str">
        <f>GE7</f>
        <v>-</v>
      </c>
      <c r="GF11" s="96" t="str">
        <f>GF7</f>
        <v>-</v>
      </c>
      <c r="GG11" s="96" t="str">
        <f>GG7</f>
        <v>-</v>
      </c>
      <c r="GH11" s="96" t="str">
        <f>GH7</f>
        <v>-</v>
      </c>
      <c r="GI11" s="85"/>
      <c r="GJ11" s="85"/>
      <c r="GK11" s="85"/>
      <c r="GL11" s="85"/>
      <c r="GM11" s="95" t="s">
        <v>143</v>
      </c>
      <c r="GN11" s="96" t="str">
        <f>GN7</f>
        <v>-</v>
      </c>
      <c r="GO11" s="96" t="str">
        <f>GO7</f>
        <v>-</v>
      </c>
      <c r="GP11" s="96" t="str">
        <f>GP7</f>
        <v>-</v>
      </c>
      <c r="GQ11" s="96" t="str">
        <f>GQ7</f>
        <v>-</v>
      </c>
      <c r="GR11" s="96" t="str">
        <f>GR7</f>
        <v>-</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141</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144</v>
      </c>
      <c r="IC11" s="96" t="str">
        <f>IC7</f>
        <v>-</v>
      </c>
      <c r="ID11" s="96" t="str">
        <f>ID7</f>
        <v>-</v>
      </c>
      <c r="IE11" s="96" t="str">
        <f>IE7</f>
        <v>-</v>
      </c>
      <c r="IF11" s="96" t="str">
        <f>IF7</f>
        <v>-</v>
      </c>
      <c r="IG11" s="96" t="str">
        <f>IG7</f>
        <v>-</v>
      </c>
      <c r="IH11" s="85"/>
      <c r="II11" s="85"/>
      <c r="IJ11" s="85"/>
      <c r="IK11" s="85"/>
      <c r="IL11" s="95" t="s">
        <v>141</v>
      </c>
      <c r="IM11" s="96" t="str">
        <f>IM7</f>
        <v>-</v>
      </c>
      <c r="IN11" s="96" t="str">
        <f>IN7</f>
        <v>-</v>
      </c>
      <c r="IO11" s="96" t="str">
        <f>IO7</f>
        <v>-</v>
      </c>
      <c r="IP11" s="96" t="str">
        <f>IP7</f>
        <v>-</v>
      </c>
      <c r="IQ11" s="96" t="str">
        <f>IQ7</f>
        <v>-</v>
      </c>
      <c r="IR11" s="85"/>
      <c r="IS11" s="85"/>
      <c r="IT11" s="85"/>
      <c r="IU11" s="85"/>
      <c r="IV11" s="85"/>
      <c r="IW11" s="95" t="s">
        <v>145</v>
      </c>
      <c r="IX11" s="96" t="str">
        <f>IX7</f>
        <v>-</v>
      </c>
      <c r="IY11" s="96" t="str">
        <f>IY7</f>
        <v>-</v>
      </c>
      <c r="IZ11" s="96" t="str">
        <f>IZ7</f>
        <v>-</v>
      </c>
      <c r="JA11" s="96" t="str">
        <f>JA7</f>
        <v>-</v>
      </c>
      <c r="JB11" s="96" t="str">
        <f>JB7</f>
        <v>-</v>
      </c>
      <c r="JC11" s="85"/>
      <c r="JD11" s="85"/>
      <c r="JE11" s="85"/>
      <c r="JF11" s="85"/>
      <c r="JG11" s="95" t="s">
        <v>141</v>
      </c>
      <c r="JH11" s="96" t="str">
        <f>JH7</f>
        <v>-</v>
      </c>
      <c r="JI11" s="96" t="str">
        <f>JI7</f>
        <v>-</v>
      </c>
      <c r="JJ11" s="96" t="str">
        <f>JJ7</f>
        <v>-</v>
      </c>
      <c r="JK11" s="96" t="str">
        <f>JK7</f>
        <v>-</v>
      </c>
      <c r="JL11" s="96" t="str">
        <f>JL7</f>
        <v>-</v>
      </c>
      <c r="JM11" s="85"/>
      <c r="JN11" s="85"/>
      <c r="JO11" s="85"/>
      <c r="JP11" s="85"/>
      <c r="JQ11" s="95" t="s">
        <v>145</v>
      </c>
      <c r="JR11" s="96" t="str">
        <f>JR7</f>
        <v>-</v>
      </c>
      <c r="JS11" s="96" t="str">
        <f>JS7</f>
        <v>-</v>
      </c>
      <c r="JT11" s="96" t="str">
        <f>JT7</f>
        <v>-</v>
      </c>
      <c r="JU11" s="96" t="str">
        <f>JU7</f>
        <v>-</v>
      </c>
      <c r="JV11" s="96" t="str">
        <f>JV7</f>
        <v>-</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141</v>
      </c>
      <c r="KL11" s="96" t="str">
        <f>KL7</f>
        <v>-</v>
      </c>
      <c r="KM11" s="96" t="str">
        <f>KM7</f>
        <v>-</v>
      </c>
      <c r="KN11" s="96" t="str">
        <f>KN7</f>
        <v>-</v>
      </c>
      <c r="KO11" s="96" t="str">
        <f>KO7</f>
        <v>-</v>
      </c>
      <c r="KP11" s="96" t="str">
        <f>KP7</f>
        <v>-</v>
      </c>
      <c r="KQ11" s="85"/>
      <c r="KR11" s="85"/>
      <c r="KS11" s="85"/>
      <c r="KT11" s="85"/>
      <c r="KU11" s="85"/>
      <c r="KV11" s="95" t="s">
        <v>141</v>
      </c>
      <c r="KW11" s="96" t="str">
        <f>KW7</f>
        <v>-</v>
      </c>
      <c r="KX11" s="96">
        <f>KX7</f>
        <v>0</v>
      </c>
      <c r="KY11" s="96">
        <f>KY7</f>
        <v>18.2</v>
      </c>
      <c r="KZ11" s="96">
        <f>KZ7</f>
        <v>10.6</v>
      </c>
      <c r="LA11" s="96">
        <f>LA7</f>
        <v>17.7</v>
      </c>
      <c r="LB11" s="85"/>
      <c r="LC11" s="85"/>
      <c r="LD11" s="85"/>
      <c r="LE11" s="85"/>
      <c r="LF11" s="95" t="s">
        <v>141</v>
      </c>
      <c r="LG11" s="96" t="str">
        <f>LG7</f>
        <v>-</v>
      </c>
      <c r="LH11" s="96">
        <f>LH7</f>
        <v>0</v>
      </c>
      <c r="LI11" s="96">
        <f>LI7</f>
        <v>0</v>
      </c>
      <c r="LJ11" s="96">
        <f>LJ7</f>
        <v>0.9</v>
      </c>
      <c r="LK11" s="96">
        <f>LK7</f>
        <v>1.2</v>
      </c>
      <c r="LL11" s="85"/>
      <c r="LM11" s="85"/>
      <c r="LN11" s="85"/>
      <c r="LO11" s="85"/>
      <c r="LP11" s="95" t="s">
        <v>141</v>
      </c>
      <c r="LQ11" s="96" t="str">
        <f>LQ7</f>
        <v>-</v>
      </c>
      <c r="LR11" s="96" t="str">
        <f>LR7</f>
        <v>-</v>
      </c>
      <c r="LS11" s="96">
        <f>LS7</f>
        <v>933.5</v>
      </c>
      <c r="LT11" s="96">
        <f>LT7</f>
        <v>737.1</v>
      </c>
      <c r="LU11" s="96">
        <f>LU7</f>
        <v>433.3</v>
      </c>
      <c r="LV11" s="85"/>
      <c r="LW11" s="85"/>
      <c r="LX11" s="85"/>
      <c r="LY11" s="85"/>
      <c r="LZ11" s="95" t="s">
        <v>141</v>
      </c>
      <c r="MA11" s="96" t="str">
        <f>MA7</f>
        <v>-</v>
      </c>
      <c r="MB11" s="96" t="str">
        <f>MB7</f>
        <v>-</v>
      </c>
      <c r="MC11" s="96" t="str">
        <f>MC7</f>
        <v>-</v>
      </c>
      <c r="MD11" s="96" t="str">
        <f>MD7</f>
        <v>-</v>
      </c>
      <c r="ME11" s="96" t="str">
        <f>ME7</f>
        <v>-</v>
      </c>
      <c r="MF11" s="85"/>
      <c r="MG11" s="85"/>
      <c r="MH11" s="85"/>
      <c r="MI11" s="85"/>
      <c r="MJ11" s="95" t="s">
        <v>141</v>
      </c>
      <c r="MK11" s="96" t="str">
        <f>MK7</f>
        <v>-</v>
      </c>
      <c r="ML11" s="96">
        <f>ML7</f>
        <v>100</v>
      </c>
      <c r="MM11" s="96">
        <f>MM7</f>
        <v>100</v>
      </c>
      <c r="MN11" s="96">
        <f>MN7</f>
        <v>100</v>
      </c>
      <c r="MO11" s="96">
        <f>MO7</f>
        <v>99.3</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146</v>
      </c>
      <c r="AY12" s="96" t="str">
        <f>BD7</f>
        <v>-</v>
      </c>
      <c r="AZ12" s="96">
        <f>BE7</f>
        <v>164.1</v>
      </c>
      <c r="BA12" s="96">
        <f>BF7</f>
        <v>124.4</v>
      </c>
      <c r="BB12" s="96">
        <f>BG7</f>
        <v>118.8</v>
      </c>
      <c r="BC12" s="96">
        <f>BH7</f>
        <v>88.8</v>
      </c>
      <c r="BD12" s="85"/>
      <c r="BE12" s="85"/>
      <c r="BF12" s="85"/>
      <c r="BG12" s="85"/>
      <c r="BH12" s="85"/>
      <c r="BI12" s="95" t="s">
        <v>146</v>
      </c>
      <c r="BJ12" s="96" t="str">
        <f>BO7</f>
        <v>-</v>
      </c>
      <c r="BK12" s="96">
        <f>BP7</f>
        <v>366.9</v>
      </c>
      <c r="BL12" s="96">
        <f>BQ7</f>
        <v>324.60000000000002</v>
      </c>
      <c r="BM12" s="96">
        <f>BR7</f>
        <v>255.4</v>
      </c>
      <c r="BN12" s="96">
        <f>BS7</f>
        <v>269.8</v>
      </c>
      <c r="BO12" s="85"/>
      <c r="BP12" s="85"/>
      <c r="BQ12" s="85"/>
      <c r="BR12" s="85"/>
      <c r="BS12" s="85"/>
      <c r="BT12" s="95" t="s">
        <v>146</v>
      </c>
      <c r="BU12" s="96" t="str">
        <f>BZ7</f>
        <v>-</v>
      </c>
      <c r="BV12" s="96" t="str">
        <f>CA7</f>
        <v>-</v>
      </c>
      <c r="BW12" s="96" t="str">
        <f>CB7</f>
        <v>-</v>
      </c>
      <c r="BX12" s="96" t="str">
        <f>CC7</f>
        <v>-</v>
      </c>
      <c r="BY12" s="96" t="str">
        <f>CD7</f>
        <v>-</v>
      </c>
      <c r="BZ12" s="85"/>
      <c r="CA12" s="85"/>
      <c r="CB12" s="85"/>
      <c r="CC12" s="85"/>
      <c r="CD12" s="85"/>
      <c r="CE12" s="95" t="s">
        <v>146</v>
      </c>
      <c r="CF12" s="96" t="str">
        <f>CK7</f>
        <v>-</v>
      </c>
      <c r="CG12" s="96">
        <f>CL7</f>
        <v>11717.4</v>
      </c>
      <c r="CH12" s="96">
        <f>CM7</f>
        <v>17642.5</v>
      </c>
      <c r="CI12" s="96">
        <f>CN7</f>
        <v>18815.8</v>
      </c>
      <c r="CJ12" s="96">
        <f>CO7</f>
        <v>22847.9</v>
      </c>
      <c r="CK12" s="85"/>
      <c r="CL12" s="85"/>
      <c r="CM12" s="85"/>
      <c r="CN12" s="85"/>
      <c r="CO12" s="95" t="s">
        <v>146</v>
      </c>
      <c r="CP12" s="97" t="str">
        <f>CU7</f>
        <v>-</v>
      </c>
      <c r="CQ12" s="97">
        <f>CV7</f>
        <v>108538</v>
      </c>
      <c r="CR12" s="97">
        <f>CW7</f>
        <v>58539</v>
      </c>
      <c r="CS12" s="97">
        <f>CX7</f>
        <v>37685</v>
      </c>
      <c r="CT12" s="97">
        <f>CY7</f>
        <v>2390</v>
      </c>
      <c r="CU12" s="85"/>
      <c r="CV12" s="85"/>
      <c r="CW12" s="85"/>
      <c r="CX12" s="85"/>
      <c r="CY12" s="85"/>
      <c r="CZ12" s="95" t="s">
        <v>146</v>
      </c>
      <c r="DA12" s="96" t="str">
        <f>DF7</f>
        <v>-</v>
      </c>
      <c r="DB12" s="96">
        <f>DG7</f>
        <v>38.5</v>
      </c>
      <c r="DC12" s="96">
        <f>DH7</f>
        <v>37.700000000000003</v>
      </c>
      <c r="DD12" s="96">
        <f>DI7</f>
        <v>33.9</v>
      </c>
      <c r="DE12" s="96">
        <f>DJ7</f>
        <v>37.9</v>
      </c>
      <c r="DF12" s="85"/>
      <c r="DG12" s="85"/>
      <c r="DH12" s="85"/>
      <c r="DI12" s="85"/>
      <c r="DJ12" s="95" t="s">
        <v>147</v>
      </c>
      <c r="DK12" s="96" t="str">
        <f>DP7</f>
        <v>-</v>
      </c>
      <c r="DL12" s="96">
        <f>DQ7</f>
        <v>21.6</v>
      </c>
      <c r="DM12" s="96">
        <f>DR7</f>
        <v>13.7</v>
      </c>
      <c r="DN12" s="96">
        <f>DS7</f>
        <v>16.3</v>
      </c>
      <c r="DO12" s="96">
        <f>DT7</f>
        <v>14.2</v>
      </c>
      <c r="DP12" s="85"/>
      <c r="DQ12" s="85"/>
      <c r="DR12" s="85"/>
      <c r="DS12" s="85"/>
      <c r="DT12" s="95" t="s">
        <v>146</v>
      </c>
      <c r="DU12" s="96" t="str">
        <f>DZ7</f>
        <v>-</v>
      </c>
      <c r="DV12" s="96">
        <f>EA7</f>
        <v>102.3</v>
      </c>
      <c r="DW12" s="96">
        <f>EB7</f>
        <v>98.2</v>
      </c>
      <c r="DX12" s="96">
        <f>EC7</f>
        <v>100.3</v>
      </c>
      <c r="DY12" s="96">
        <f>ED7</f>
        <v>98.3</v>
      </c>
      <c r="DZ12" s="85"/>
      <c r="EA12" s="85"/>
      <c r="EB12" s="85"/>
      <c r="EC12" s="85"/>
      <c r="ED12" s="95" t="s">
        <v>146</v>
      </c>
      <c r="EE12" s="96" t="str">
        <f>EJ7</f>
        <v>-</v>
      </c>
      <c r="EF12" s="96" t="str">
        <f>EK7</f>
        <v>-</v>
      </c>
      <c r="EG12" s="96" t="str">
        <f>EL7</f>
        <v>-</v>
      </c>
      <c r="EH12" s="96" t="str">
        <f>EM7</f>
        <v>-</v>
      </c>
      <c r="EI12" s="96" t="str">
        <f>EN7</f>
        <v>-</v>
      </c>
      <c r="EJ12" s="85"/>
      <c r="EK12" s="85"/>
      <c r="EL12" s="85"/>
      <c r="EM12" s="85"/>
      <c r="EN12" s="95" t="s">
        <v>146</v>
      </c>
      <c r="EO12" s="96" t="str">
        <f>ET7</f>
        <v>-</v>
      </c>
      <c r="EP12" s="96">
        <f>EU7</f>
        <v>56.1</v>
      </c>
      <c r="EQ12" s="96">
        <f>EV7</f>
        <v>70.2</v>
      </c>
      <c r="ER12" s="96">
        <f>EW7</f>
        <v>73.099999999999994</v>
      </c>
      <c r="ES12" s="96">
        <f>EX7</f>
        <v>74.8</v>
      </c>
      <c r="ET12" s="85"/>
      <c r="EU12" s="85"/>
      <c r="EV12" s="85"/>
      <c r="EW12" s="85"/>
      <c r="EX12" s="85"/>
      <c r="EY12" s="95" t="s">
        <v>146</v>
      </c>
      <c r="EZ12" s="96" t="str">
        <f>IF($EZ$8,FE7,"-")</f>
        <v>-</v>
      </c>
      <c r="FA12" s="96" t="str">
        <f>IF($EZ$8,FF7,"-")</f>
        <v>-</v>
      </c>
      <c r="FB12" s="96" t="str">
        <f>IF($EZ$8,FG7,"-")</f>
        <v>-</v>
      </c>
      <c r="FC12" s="96" t="str">
        <f>IF($EZ$8,FH7,"-")</f>
        <v>-</v>
      </c>
      <c r="FD12" s="96" t="str">
        <f>IF($EZ$8,FI7,"-")</f>
        <v>-</v>
      </c>
      <c r="FE12" s="85"/>
      <c r="FF12" s="85"/>
      <c r="FG12" s="85"/>
      <c r="FH12" s="85"/>
      <c r="FI12" s="95" t="s">
        <v>146</v>
      </c>
      <c r="FJ12" s="96" t="str">
        <f>IF($FJ$8,FO7,"-")</f>
        <v>-</v>
      </c>
      <c r="FK12" s="96" t="str">
        <f>IF($FJ$8,FP7,"-")</f>
        <v>-</v>
      </c>
      <c r="FL12" s="96" t="str">
        <f>IF($FJ$8,FQ7,"-")</f>
        <v>-</v>
      </c>
      <c r="FM12" s="96" t="str">
        <f>IF($FJ$8,FR7,"-")</f>
        <v>-</v>
      </c>
      <c r="FN12" s="96" t="str">
        <f>IF($FJ$8,FS7,"-")</f>
        <v>-</v>
      </c>
      <c r="FO12" s="85"/>
      <c r="FP12" s="85"/>
      <c r="FQ12" s="85"/>
      <c r="FR12" s="85"/>
      <c r="FS12" s="95" t="s">
        <v>146</v>
      </c>
      <c r="FT12" s="96" t="str">
        <f>IF($FT$8,FY7,"-")</f>
        <v>-</v>
      </c>
      <c r="FU12" s="96" t="str">
        <f>IF($FT$8,FZ7,"-")</f>
        <v>-</v>
      </c>
      <c r="FV12" s="96" t="str">
        <f>IF($FT$8,GA7,"-")</f>
        <v>-</v>
      </c>
      <c r="FW12" s="96" t="str">
        <f>IF($FT$8,GB7,"-")</f>
        <v>-</v>
      </c>
      <c r="FX12" s="96" t="str">
        <f>IF($FT$8,GC7,"-")</f>
        <v>-</v>
      </c>
      <c r="FY12" s="85"/>
      <c r="FZ12" s="85"/>
      <c r="GA12" s="85"/>
      <c r="GB12" s="85"/>
      <c r="GC12" s="95" t="s">
        <v>146</v>
      </c>
      <c r="GD12" s="96" t="str">
        <f>IF($GD$8,GI7,"-")</f>
        <v>-</v>
      </c>
      <c r="GE12" s="96" t="str">
        <f>IF($GD$8,GJ7,"-")</f>
        <v>-</v>
      </c>
      <c r="GF12" s="96" t="str">
        <f>IF($GD$8,GK7,"-")</f>
        <v>-</v>
      </c>
      <c r="GG12" s="96" t="str">
        <f>IF($GD$8,GL7,"-")</f>
        <v>-</v>
      </c>
      <c r="GH12" s="96" t="str">
        <f>IF($GD$8,GM7,"-")</f>
        <v>-</v>
      </c>
      <c r="GI12" s="85"/>
      <c r="GJ12" s="85"/>
      <c r="GK12" s="85"/>
      <c r="GL12" s="85"/>
      <c r="GM12" s="95" t="s">
        <v>146</v>
      </c>
      <c r="GN12" s="96" t="str">
        <f>IF($GN$8,GS7,"-")</f>
        <v>-</v>
      </c>
      <c r="GO12" s="96" t="str">
        <f>IF($GN$8,GT7,"-")</f>
        <v>-</v>
      </c>
      <c r="GP12" s="96" t="str">
        <f>IF($GN$8,GU7,"-")</f>
        <v>-</v>
      </c>
      <c r="GQ12" s="96" t="str">
        <f>IF($GN$8,GV7,"-")</f>
        <v>-</v>
      </c>
      <c r="GR12" s="96" t="str">
        <f>IF($GN$8,GW7,"-")</f>
        <v>-</v>
      </c>
      <c r="GS12" s="85"/>
      <c r="GT12" s="85"/>
      <c r="GU12" s="85"/>
      <c r="GV12" s="85"/>
      <c r="GW12" s="85"/>
      <c r="GX12" s="95" t="s">
        <v>146</v>
      </c>
      <c r="GY12" s="96" t="str">
        <f>IF($GY$8,HD7,"-")</f>
        <v>-</v>
      </c>
      <c r="GZ12" s="96" t="str">
        <f>IF($GY$8,HE7,"-")</f>
        <v>-</v>
      </c>
      <c r="HA12" s="96" t="str">
        <f>IF($GY$8,HF7,"-")</f>
        <v>-</v>
      </c>
      <c r="HB12" s="96" t="str">
        <f>IF($GY$8,HG7,"-")</f>
        <v>-</v>
      </c>
      <c r="HC12" s="96" t="str">
        <f>IF($GY$8,HH7,"-")</f>
        <v>-</v>
      </c>
      <c r="HD12" s="85"/>
      <c r="HE12" s="85"/>
      <c r="HF12" s="85"/>
      <c r="HG12" s="85"/>
      <c r="HH12" s="95" t="s">
        <v>146</v>
      </c>
      <c r="HI12" s="96" t="str">
        <f>IF($HI$8,HN7,"-")</f>
        <v>-</v>
      </c>
      <c r="HJ12" s="96" t="str">
        <f>IF($HI$8,HO7,"-")</f>
        <v>-</v>
      </c>
      <c r="HK12" s="96" t="str">
        <f>IF($HI$8,HP7,"-")</f>
        <v>-</v>
      </c>
      <c r="HL12" s="96" t="str">
        <f>IF($HI$8,HQ7,"-")</f>
        <v>-</v>
      </c>
      <c r="HM12" s="96" t="str">
        <f>IF($HI$8,HR7,"-")</f>
        <v>-</v>
      </c>
      <c r="HN12" s="85"/>
      <c r="HO12" s="85"/>
      <c r="HP12" s="85"/>
      <c r="HQ12" s="85"/>
      <c r="HR12" s="95" t="s">
        <v>146</v>
      </c>
      <c r="HS12" s="96" t="str">
        <f>IF($HS$8,HX7,"-")</f>
        <v>-</v>
      </c>
      <c r="HT12" s="96" t="str">
        <f>IF($HS$8,HY7,"-")</f>
        <v>-</v>
      </c>
      <c r="HU12" s="96" t="str">
        <f>IF($HS$8,HZ7,"-")</f>
        <v>-</v>
      </c>
      <c r="HV12" s="96" t="str">
        <f>IF($HS$8,IA7,"-")</f>
        <v>-</v>
      </c>
      <c r="HW12" s="96" t="str">
        <f>IF($HS$8,IB7,"-")</f>
        <v>-</v>
      </c>
      <c r="HX12" s="85"/>
      <c r="HY12" s="85"/>
      <c r="HZ12" s="85"/>
      <c r="IA12" s="85"/>
      <c r="IB12" s="95" t="s">
        <v>146</v>
      </c>
      <c r="IC12" s="96" t="str">
        <f>IF($IC$8,IH7,"-")</f>
        <v>-</v>
      </c>
      <c r="ID12" s="96" t="str">
        <f>IF($IC$8,II7,"-")</f>
        <v>-</v>
      </c>
      <c r="IE12" s="96" t="str">
        <f>IF($IC$8,IJ7,"-")</f>
        <v>-</v>
      </c>
      <c r="IF12" s="96" t="str">
        <f>IF($IC$8,IK7,"-")</f>
        <v>-</v>
      </c>
      <c r="IG12" s="96" t="str">
        <f>IF($IC$8,IL7,"-")</f>
        <v>-</v>
      </c>
      <c r="IH12" s="85"/>
      <c r="II12" s="85"/>
      <c r="IJ12" s="85"/>
      <c r="IK12" s="85"/>
      <c r="IL12" s="95" t="s">
        <v>146</v>
      </c>
      <c r="IM12" s="96" t="str">
        <f>IF($IM$8,IR7,"-")</f>
        <v>-</v>
      </c>
      <c r="IN12" s="96" t="str">
        <f>IF($IM$8,IS7,"-")</f>
        <v>-</v>
      </c>
      <c r="IO12" s="96" t="str">
        <f>IF($IM$8,IT7,"-")</f>
        <v>-</v>
      </c>
      <c r="IP12" s="96" t="str">
        <f>IF($IM$8,IU7,"-")</f>
        <v>-</v>
      </c>
      <c r="IQ12" s="96" t="str">
        <f>IF($IM$8,IV7,"-")</f>
        <v>-</v>
      </c>
      <c r="IR12" s="85"/>
      <c r="IS12" s="85"/>
      <c r="IT12" s="85"/>
      <c r="IU12" s="85"/>
      <c r="IV12" s="85"/>
      <c r="IW12" s="95" t="s">
        <v>146</v>
      </c>
      <c r="IX12" s="96" t="str">
        <f>IF($IX$8,JC7,"-")</f>
        <v>-</v>
      </c>
      <c r="IY12" s="96" t="str">
        <f>IF($IX$8,JD7,"-")</f>
        <v>-</v>
      </c>
      <c r="IZ12" s="96" t="str">
        <f>IF($IX$8,JE7,"-")</f>
        <v>-</v>
      </c>
      <c r="JA12" s="96" t="str">
        <f>IF($IX$8,JF7,"-")</f>
        <v>-</v>
      </c>
      <c r="JB12" s="96" t="str">
        <f>IF($IX$8,JG7,"-")</f>
        <v>-</v>
      </c>
      <c r="JC12" s="85"/>
      <c r="JD12" s="85"/>
      <c r="JE12" s="85"/>
      <c r="JF12" s="85"/>
      <c r="JG12" s="95" t="s">
        <v>146</v>
      </c>
      <c r="JH12" s="96" t="str">
        <f>IF($JH$8,JM7,"-")</f>
        <v>-</v>
      </c>
      <c r="JI12" s="96" t="str">
        <f>IF($JH$8,JN7,"-")</f>
        <v>-</v>
      </c>
      <c r="JJ12" s="96" t="str">
        <f>IF($JH$8,JO7,"-")</f>
        <v>-</v>
      </c>
      <c r="JK12" s="96" t="str">
        <f>IF($JH$8,JP7,"-")</f>
        <v>-</v>
      </c>
      <c r="JL12" s="96" t="str">
        <f>IF($JH$8,JQ7,"-")</f>
        <v>-</v>
      </c>
      <c r="JM12" s="85"/>
      <c r="JN12" s="85"/>
      <c r="JO12" s="85"/>
      <c r="JP12" s="85"/>
      <c r="JQ12" s="95" t="s">
        <v>146</v>
      </c>
      <c r="JR12" s="96" t="str">
        <f>IF($JR$8,JW7,"-")</f>
        <v>-</v>
      </c>
      <c r="JS12" s="96" t="str">
        <f>IF($JR$8,JX7,"-")</f>
        <v>-</v>
      </c>
      <c r="JT12" s="96" t="str">
        <f>IF($JR$8,JY7,"-")</f>
        <v>-</v>
      </c>
      <c r="JU12" s="96" t="str">
        <f>IF($JR$8,JZ7,"-")</f>
        <v>-</v>
      </c>
      <c r="JV12" s="96" t="str">
        <f>IF($JR$8,KA7,"-")</f>
        <v>-</v>
      </c>
      <c r="JW12" s="85"/>
      <c r="JX12" s="85"/>
      <c r="JY12" s="85"/>
      <c r="JZ12" s="85"/>
      <c r="KA12" s="95" t="s">
        <v>146</v>
      </c>
      <c r="KB12" s="96" t="str">
        <f>IF($KB$8,KG7,"-")</f>
        <v>-</v>
      </c>
      <c r="KC12" s="96" t="str">
        <f>IF($KB$8,KH7,"-")</f>
        <v>-</v>
      </c>
      <c r="KD12" s="96" t="str">
        <f>IF($KB$8,KI7,"-")</f>
        <v>-</v>
      </c>
      <c r="KE12" s="96" t="str">
        <f>IF($KB$8,KJ7,"-")</f>
        <v>-</v>
      </c>
      <c r="KF12" s="96" t="str">
        <f>IF($KB$8,KK7,"-")</f>
        <v>-</v>
      </c>
      <c r="KG12" s="85"/>
      <c r="KH12" s="85"/>
      <c r="KI12" s="85"/>
      <c r="KJ12" s="85"/>
      <c r="KK12" s="95" t="s">
        <v>146</v>
      </c>
      <c r="KL12" s="96" t="str">
        <f>IF($KL$8,KQ7,"-")</f>
        <v>-</v>
      </c>
      <c r="KM12" s="96" t="str">
        <f>IF($KL$8,KR7,"-")</f>
        <v>-</v>
      </c>
      <c r="KN12" s="96" t="str">
        <f>IF($KL$8,KS7,"-")</f>
        <v>-</v>
      </c>
      <c r="KO12" s="96" t="str">
        <f>IF($KL$8,KT7,"-")</f>
        <v>-</v>
      </c>
      <c r="KP12" s="96" t="str">
        <f>IF($KL$8,KU7,"-")</f>
        <v>-</v>
      </c>
      <c r="KQ12" s="85"/>
      <c r="KR12" s="85"/>
      <c r="KS12" s="85"/>
      <c r="KT12" s="85"/>
      <c r="KU12" s="85"/>
      <c r="KV12" s="95" t="s">
        <v>146</v>
      </c>
      <c r="KW12" s="96" t="str">
        <f>IF($KW$8,LB7,"-")</f>
        <v>-</v>
      </c>
      <c r="KX12" s="96">
        <f>IF($KW$8,LC7,"-")</f>
        <v>6.4</v>
      </c>
      <c r="KY12" s="96">
        <f>IF($KW$8,LD7,"-")</f>
        <v>13.7</v>
      </c>
      <c r="KZ12" s="96">
        <f>IF($KW$8,LE7,"-")</f>
        <v>12</v>
      </c>
      <c r="LA12" s="96">
        <f>IF($KW$8,LF7,"-")</f>
        <v>14.5</v>
      </c>
      <c r="LB12" s="85"/>
      <c r="LC12" s="85"/>
      <c r="LD12" s="85"/>
      <c r="LE12" s="85"/>
      <c r="LF12" s="95" t="s">
        <v>146</v>
      </c>
      <c r="LG12" s="96" t="str">
        <f>IF($LG$8,LL7,"-")</f>
        <v>-</v>
      </c>
      <c r="LH12" s="96">
        <f>IF($LG$8,LM7,"-")</f>
        <v>0.2</v>
      </c>
      <c r="LI12" s="96">
        <f>IF($LG$8,LN7,"-")</f>
        <v>2.9</v>
      </c>
      <c r="LJ12" s="96">
        <f>IF($LG$8,LO7,"-")</f>
        <v>0.6</v>
      </c>
      <c r="LK12" s="96">
        <f>IF($LG$8,LP7,"-")</f>
        <v>0.3</v>
      </c>
      <c r="LL12" s="85"/>
      <c r="LM12" s="85"/>
      <c r="LN12" s="85"/>
      <c r="LO12" s="85"/>
      <c r="LP12" s="95" t="s">
        <v>146</v>
      </c>
      <c r="LQ12" s="96" t="str">
        <f>IF($LQ$8,LV7,"-")</f>
        <v>-</v>
      </c>
      <c r="LR12" s="96">
        <f>IF($LQ$8,LW7,"-")</f>
        <v>448</v>
      </c>
      <c r="LS12" s="96">
        <f>IF($LQ$8,LX7,"-")</f>
        <v>259</v>
      </c>
      <c r="LT12" s="96">
        <f>IF($LQ$8,LY7,"-")</f>
        <v>197.2</v>
      </c>
      <c r="LU12" s="96">
        <f>IF($LQ$8,LZ7,"-")</f>
        <v>184.6</v>
      </c>
      <c r="LV12" s="85"/>
      <c r="LW12" s="85"/>
      <c r="LX12" s="85"/>
      <c r="LY12" s="85"/>
      <c r="LZ12" s="95" t="s">
        <v>146</v>
      </c>
      <c r="MA12" s="96" t="str">
        <f>IF($MA$8,MF7,"-")</f>
        <v>-</v>
      </c>
      <c r="MB12" s="96" t="str">
        <f>IF($MA$8,MG7,"-")</f>
        <v>-</v>
      </c>
      <c r="MC12" s="96" t="str">
        <f>IF($MA$8,MH7,"-")</f>
        <v>-</v>
      </c>
      <c r="MD12" s="96" t="str">
        <f>IF($MA$8,MI7,"-")</f>
        <v>-</v>
      </c>
      <c r="ME12" s="96" t="str">
        <f>IF($MA$8,MJ7,"-")</f>
        <v>-</v>
      </c>
      <c r="MF12" s="85"/>
      <c r="MG12" s="85"/>
      <c r="MH12" s="85"/>
      <c r="MI12" s="85"/>
      <c r="MJ12" s="95" t="s">
        <v>146</v>
      </c>
      <c r="MK12" s="96" t="str">
        <f>IF($MK$8,MP7,"-")</f>
        <v>-</v>
      </c>
      <c r="ML12" s="96">
        <f>IF($MK$8,MQ7,"-")</f>
        <v>100</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148</v>
      </c>
      <c r="AY13" s="96">
        <f>$BI$7</f>
        <v>100</v>
      </c>
      <c r="AZ13" s="96">
        <f>$BI$7</f>
        <v>100</v>
      </c>
      <c r="BA13" s="96">
        <f>$BI$7</f>
        <v>100</v>
      </c>
      <c r="BB13" s="96">
        <f>$BI$7</f>
        <v>100</v>
      </c>
      <c r="BC13" s="96">
        <f>$BI$7</f>
        <v>100</v>
      </c>
      <c r="BD13" s="85"/>
      <c r="BE13" s="85"/>
      <c r="BF13" s="85"/>
      <c r="BG13" s="85"/>
      <c r="BH13" s="85"/>
      <c r="BI13" s="95" t="s">
        <v>148</v>
      </c>
      <c r="BJ13" s="96">
        <f>$BT$7</f>
        <v>100</v>
      </c>
      <c r="BK13" s="96">
        <f>$BT$7</f>
        <v>100</v>
      </c>
      <c r="BL13" s="96">
        <f>$BT$7</f>
        <v>100</v>
      </c>
      <c r="BM13" s="96">
        <f>$BT$7</f>
        <v>100</v>
      </c>
      <c r="BN13" s="96">
        <f>$BT$7</f>
        <v>100</v>
      </c>
      <c r="BO13" s="85"/>
      <c r="BP13" s="85"/>
      <c r="BQ13" s="85"/>
      <c r="BR13" s="85"/>
      <c r="BS13" s="85"/>
      <c r="BT13" s="95" t="s">
        <v>148</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149</v>
      </c>
      <c r="C14" s="100"/>
      <c r="D14" s="101"/>
      <c r="E14" s="100"/>
      <c r="F14" s="199" t="s">
        <v>150</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198" t="s">
        <v>151</v>
      </c>
      <c r="C15" s="198"/>
      <c r="D15" s="101"/>
      <c r="E15" s="98">
        <v>1</v>
      </c>
      <c r="F15" s="198" t="s">
        <v>152</v>
      </c>
      <c r="G15" s="198"/>
      <c r="H15" s="103" t="s">
        <v>153</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154</v>
      </c>
      <c r="AY15" s="104"/>
      <c r="AZ15" s="104"/>
      <c r="BA15" s="104"/>
      <c r="BB15" s="104"/>
      <c r="BC15" s="104"/>
      <c r="BD15" s="101"/>
      <c r="BE15" s="101"/>
      <c r="BF15" s="101"/>
      <c r="BG15" s="101"/>
      <c r="BH15" s="101"/>
      <c r="BI15" s="102" t="s">
        <v>154</v>
      </c>
      <c r="BJ15" s="104"/>
      <c r="BK15" s="104"/>
      <c r="BL15" s="104"/>
      <c r="BM15" s="104"/>
      <c r="BN15" s="104"/>
      <c r="BO15" s="101"/>
      <c r="BP15" s="101"/>
      <c r="BQ15" s="101"/>
      <c r="BR15" s="101"/>
      <c r="BS15" s="101"/>
      <c r="BT15" s="102" t="s">
        <v>154</v>
      </c>
      <c r="BU15" s="104"/>
      <c r="BV15" s="104"/>
      <c r="BW15" s="104"/>
      <c r="BX15" s="104"/>
      <c r="BY15" s="104"/>
      <c r="BZ15" s="101"/>
      <c r="CA15" s="101"/>
      <c r="CB15" s="101"/>
      <c r="CC15" s="101"/>
      <c r="CD15" s="101"/>
      <c r="CE15" s="102" t="s">
        <v>154</v>
      </c>
      <c r="CF15" s="104"/>
      <c r="CG15" s="104"/>
      <c r="CH15" s="104"/>
      <c r="CI15" s="104"/>
      <c r="CJ15" s="104"/>
      <c r="CK15" s="101"/>
      <c r="CL15" s="101"/>
      <c r="CM15" s="101"/>
      <c r="CN15" s="101"/>
      <c r="CO15" s="102" t="s">
        <v>154</v>
      </c>
      <c r="CP15" s="104"/>
      <c r="CQ15" s="104"/>
      <c r="CR15" s="104"/>
      <c r="CS15" s="104"/>
      <c r="CT15" s="104"/>
      <c r="CU15" s="101"/>
      <c r="CV15" s="101"/>
      <c r="CW15" s="101"/>
      <c r="CX15" s="101"/>
      <c r="CY15" s="101"/>
      <c r="CZ15" s="102" t="s">
        <v>154</v>
      </c>
      <c r="DA15" s="104"/>
      <c r="DB15" s="104"/>
      <c r="DC15" s="104"/>
      <c r="DD15" s="104"/>
      <c r="DE15" s="104"/>
      <c r="DF15" s="101"/>
      <c r="DG15" s="101"/>
      <c r="DH15" s="101"/>
      <c r="DI15" s="101"/>
      <c r="DJ15" s="102" t="s">
        <v>154</v>
      </c>
      <c r="DK15" s="104"/>
      <c r="DL15" s="104"/>
      <c r="DM15" s="104"/>
      <c r="DN15" s="104"/>
      <c r="DO15" s="104"/>
      <c r="DP15" s="101"/>
      <c r="DQ15" s="101"/>
      <c r="DR15" s="101"/>
      <c r="DS15" s="101"/>
      <c r="DT15" s="102" t="s">
        <v>154</v>
      </c>
      <c r="DU15" s="104"/>
      <c r="DV15" s="104"/>
      <c r="DW15" s="104"/>
      <c r="DX15" s="104"/>
      <c r="DY15" s="104"/>
      <c r="DZ15" s="101"/>
      <c r="EA15" s="101"/>
      <c r="EB15" s="101"/>
      <c r="EC15" s="101"/>
      <c r="ED15" s="102" t="s">
        <v>154</v>
      </c>
      <c r="EE15" s="104"/>
      <c r="EF15" s="104"/>
      <c r="EG15" s="104"/>
      <c r="EH15" s="104"/>
      <c r="EI15" s="104"/>
      <c r="EJ15" s="101"/>
      <c r="EK15" s="101"/>
      <c r="EL15" s="101"/>
      <c r="EM15" s="101"/>
      <c r="EN15" s="102" t="s">
        <v>154</v>
      </c>
      <c r="EO15" s="104"/>
      <c r="EP15" s="104"/>
      <c r="EQ15" s="104"/>
      <c r="ER15" s="104"/>
      <c r="ES15" s="104"/>
      <c r="ET15" s="101"/>
      <c r="EU15" s="101"/>
      <c r="EV15" s="101"/>
      <c r="EW15" s="101"/>
      <c r="EX15" s="101"/>
      <c r="EY15" s="102" t="s">
        <v>154</v>
      </c>
      <c r="EZ15" s="104"/>
      <c r="FA15" s="104"/>
      <c r="FB15" s="104"/>
      <c r="FC15" s="104"/>
      <c r="FD15" s="104"/>
      <c r="FE15" s="101"/>
      <c r="FF15" s="101"/>
      <c r="FG15" s="101"/>
      <c r="FH15" s="101"/>
      <c r="FI15" s="102" t="s">
        <v>154</v>
      </c>
      <c r="FJ15" s="104"/>
      <c r="FK15" s="104"/>
      <c r="FL15" s="104"/>
      <c r="FM15" s="104"/>
      <c r="FN15" s="104"/>
      <c r="FO15" s="101"/>
      <c r="FP15" s="101"/>
      <c r="FQ15" s="101"/>
      <c r="FR15" s="101"/>
      <c r="FS15" s="102" t="s">
        <v>154</v>
      </c>
      <c r="FT15" s="104"/>
      <c r="FU15" s="104"/>
      <c r="FV15" s="104"/>
      <c r="FW15" s="104"/>
      <c r="FX15" s="104"/>
      <c r="FY15" s="101"/>
      <c r="FZ15" s="101"/>
      <c r="GA15" s="101"/>
      <c r="GB15" s="101"/>
      <c r="GC15" s="102" t="s">
        <v>154</v>
      </c>
      <c r="GD15" s="104"/>
      <c r="GE15" s="104"/>
      <c r="GF15" s="104"/>
      <c r="GG15" s="104"/>
      <c r="GH15" s="104"/>
      <c r="GI15" s="101"/>
      <c r="GJ15" s="101"/>
      <c r="GK15" s="101"/>
      <c r="GL15" s="101"/>
      <c r="GM15" s="102" t="s">
        <v>154</v>
      </c>
      <c r="GN15" s="104"/>
      <c r="GO15" s="104"/>
      <c r="GP15" s="104"/>
      <c r="GQ15" s="104"/>
      <c r="GR15" s="104"/>
      <c r="GS15" s="101"/>
      <c r="GT15" s="101"/>
      <c r="GU15" s="101"/>
      <c r="GV15" s="101"/>
      <c r="GW15" s="101"/>
      <c r="GX15" s="102" t="s">
        <v>154</v>
      </c>
      <c r="GY15" s="104"/>
      <c r="GZ15" s="104"/>
      <c r="HA15" s="104"/>
      <c r="HB15" s="104"/>
      <c r="HC15" s="104"/>
      <c r="HD15" s="101"/>
      <c r="HE15" s="101"/>
      <c r="HF15" s="101"/>
      <c r="HG15" s="101"/>
      <c r="HH15" s="102" t="s">
        <v>154</v>
      </c>
      <c r="HI15" s="104"/>
      <c r="HJ15" s="104"/>
      <c r="HK15" s="104"/>
      <c r="HL15" s="104"/>
      <c r="HM15" s="104"/>
      <c r="HN15" s="101"/>
      <c r="HO15" s="101"/>
      <c r="HP15" s="101"/>
      <c r="HQ15" s="101"/>
      <c r="HR15" s="102" t="s">
        <v>154</v>
      </c>
      <c r="HS15" s="104"/>
      <c r="HT15" s="104"/>
      <c r="HU15" s="104"/>
      <c r="HV15" s="104"/>
      <c r="HW15" s="104"/>
      <c r="HX15" s="101"/>
      <c r="HY15" s="101"/>
      <c r="HZ15" s="101"/>
      <c r="IA15" s="101"/>
      <c r="IB15" s="102" t="s">
        <v>154</v>
      </c>
      <c r="IC15" s="104"/>
      <c r="ID15" s="104"/>
      <c r="IE15" s="104"/>
      <c r="IF15" s="104"/>
      <c r="IG15" s="104"/>
      <c r="IH15" s="101"/>
      <c r="II15" s="101"/>
      <c r="IJ15" s="101"/>
      <c r="IK15" s="101"/>
      <c r="IL15" s="102" t="s">
        <v>154</v>
      </c>
      <c r="IM15" s="104"/>
      <c r="IN15" s="104"/>
      <c r="IO15" s="104"/>
      <c r="IP15" s="104"/>
      <c r="IQ15" s="104"/>
      <c r="IR15" s="101"/>
      <c r="IS15" s="101"/>
      <c r="IT15" s="101"/>
      <c r="IU15" s="101"/>
      <c r="IV15" s="101"/>
      <c r="IW15" s="102" t="s">
        <v>154</v>
      </c>
      <c r="IX15" s="104"/>
      <c r="IY15" s="104"/>
      <c r="IZ15" s="104"/>
      <c r="JA15" s="104"/>
      <c r="JB15" s="104"/>
      <c r="JC15" s="101"/>
      <c r="JD15" s="101"/>
      <c r="JE15" s="101"/>
      <c r="JF15" s="101"/>
      <c r="JG15" s="102" t="s">
        <v>154</v>
      </c>
      <c r="JH15" s="104"/>
      <c r="JI15" s="104"/>
      <c r="JJ15" s="104"/>
      <c r="JK15" s="104"/>
      <c r="JL15" s="104"/>
      <c r="JM15" s="101"/>
      <c r="JN15" s="101"/>
      <c r="JO15" s="101"/>
      <c r="JP15" s="101"/>
      <c r="JQ15" s="102" t="s">
        <v>154</v>
      </c>
      <c r="JR15" s="104"/>
      <c r="JS15" s="104"/>
      <c r="JT15" s="104"/>
      <c r="JU15" s="104"/>
      <c r="JV15" s="104"/>
      <c r="JW15" s="101"/>
      <c r="JX15" s="101"/>
      <c r="JY15" s="101"/>
      <c r="JZ15" s="101"/>
      <c r="KA15" s="102" t="s">
        <v>154</v>
      </c>
      <c r="KB15" s="104"/>
      <c r="KC15" s="104"/>
      <c r="KD15" s="104"/>
      <c r="KE15" s="104"/>
      <c r="KF15" s="104"/>
      <c r="KG15" s="101"/>
      <c r="KH15" s="101"/>
      <c r="KI15" s="101"/>
      <c r="KJ15" s="101"/>
      <c r="KK15" s="102" t="s">
        <v>154</v>
      </c>
      <c r="KL15" s="104"/>
      <c r="KM15" s="104"/>
      <c r="KN15" s="104"/>
      <c r="KO15" s="104"/>
      <c r="KP15" s="104"/>
      <c r="KQ15" s="101"/>
      <c r="KR15" s="101"/>
      <c r="KS15" s="101"/>
      <c r="KT15" s="101"/>
      <c r="KU15" s="101"/>
      <c r="KV15" s="102" t="s">
        <v>154</v>
      </c>
      <c r="KW15" s="104"/>
      <c r="KX15" s="104"/>
      <c r="KY15" s="104"/>
      <c r="KZ15" s="104"/>
      <c r="LA15" s="104"/>
      <c r="LB15" s="101"/>
      <c r="LC15" s="101"/>
      <c r="LD15" s="101"/>
      <c r="LE15" s="101"/>
      <c r="LF15" s="102" t="s">
        <v>154</v>
      </c>
      <c r="LG15" s="104"/>
      <c r="LH15" s="104"/>
      <c r="LI15" s="104"/>
      <c r="LJ15" s="104"/>
      <c r="LK15" s="104"/>
      <c r="LL15" s="101"/>
      <c r="LM15" s="101"/>
      <c r="LN15" s="101"/>
      <c r="LO15" s="101"/>
      <c r="LP15" s="102" t="s">
        <v>154</v>
      </c>
      <c r="LQ15" s="104"/>
      <c r="LR15" s="104"/>
      <c r="LS15" s="104"/>
      <c r="LT15" s="104"/>
      <c r="LU15" s="104"/>
      <c r="LV15" s="101"/>
      <c r="LW15" s="101"/>
      <c r="LX15" s="101"/>
      <c r="LY15" s="101"/>
      <c r="LZ15" s="102" t="s">
        <v>154</v>
      </c>
      <c r="MA15" s="104"/>
      <c r="MB15" s="104"/>
      <c r="MC15" s="104"/>
      <c r="MD15" s="104"/>
      <c r="ME15" s="104"/>
      <c r="MF15" s="101"/>
      <c r="MG15" s="101"/>
      <c r="MH15" s="101"/>
      <c r="MI15" s="101"/>
      <c r="MJ15" s="102" t="s">
        <v>154</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198" t="s">
        <v>155</v>
      </c>
      <c r="C16" s="198"/>
      <c r="D16" s="101"/>
      <c r="E16" s="98">
        <f>E15+1</f>
        <v>2</v>
      </c>
      <c r="F16" s="198" t="s">
        <v>156</v>
      </c>
      <c r="G16" s="198"/>
      <c r="H16" s="103" t="s">
        <v>157</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198" t="s">
        <v>158</v>
      </c>
      <c r="C17" s="198"/>
      <c r="D17" s="101"/>
      <c r="E17" s="98">
        <f t="shared" ref="E17" si="8">E16+1</f>
        <v>3</v>
      </c>
      <c r="F17" s="198" t="s">
        <v>159</v>
      </c>
      <c r="G17" s="198"/>
      <c r="H17" s="103" t="s">
        <v>160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161</v>
      </c>
      <c r="AY17" s="107" t="e">
        <f>IF(AY7="-",NA(),AY7)</f>
        <v>#N/A</v>
      </c>
      <c r="AZ17" s="107">
        <f t="shared" ref="AZ17:BC17" si="9">IF(AZ7="-",NA(),AZ7)</f>
        <v>100</v>
      </c>
      <c r="BA17" s="107">
        <f t="shared" si="9"/>
        <v>126.5</v>
      </c>
      <c r="BB17" s="107">
        <f t="shared" si="9"/>
        <v>135.30000000000001</v>
      </c>
      <c r="BC17" s="107">
        <f t="shared" si="9"/>
        <v>110.9</v>
      </c>
      <c r="BD17" s="101"/>
      <c r="BE17" s="101"/>
      <c r="BF17" s="101"/>
      <c r="BG17" s="101"/>
      <c r="BH17" s="101"/>
      <c r="BI17" s="106" t="s">
        <v>161</v>
      </c>
      <c r="BJ17" s="107" t="e">
        <f>IF(BJ7="-",NA(),BJ7)</f>
        <v>#N/A</v>
      </c>
      <c r="BK17" s="107">
        <f t="shared" ref="BK17:BN17" si="10">IF(BK7="-",NA(),BK7)</f>
        <v>0</v>
      </c>
      <c r="BL17" s="107">
        <f t="shared" si="10"/>
        <v>3420.6</v>
      </c>
      <c r="BM17" s="107">
        <f t="shared" si="10"/>
        <v>2347.5</v>
      </c>
      <c r="BN17" s="107">
        <f t="shared" si="10"/>
        <v>2119.4</v>
      </c>
      <c r="BO17" s="101"/>
      <c r="BP17" s="101"/>
      <c r="BQ17" s="101"/>
      <c r="BR17" s="101"/>
      <c r="BS17" s="101"/>
      <c r="BT17" s="106" t="s">
        <v>161</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161</v>
      </c>
      <c r="CF17" s="107" t="e">
        <f>IF(CF7="-",NA(),CF7)</f>
        <v>#N/A</v>
      </c>
      <c r="CG17" s="107">
        <f t="shared" ref="CG17:CJ17" si="12">IF(CG7="-",NA(),CG7)</f>
        <v>32200</v>
      </c>
      <c r="CH17" s="107">
        <f t="shared" si="12"/>
        <v>38826.199999999997</v>
      </c>
      <c r="CI17" s="107">
        <f t="shared" si="12"/>
        <v>36410.400000000001</v>
      </c>
      <c r="CJ17" s="107">
        <f t="shared" si="12"/>
        <v>38442.699999999997</v>
      </c>
      <c r="CK17" s="101"/>
      <c r="CL17" s="101"/>
      <c r="CM17" s="101"/>
      <c r="CN17" s="101"/>
      <c r="CO17" s="106" t="s">
        <v>161</v>
      </c>
      <c r="CP17" s="108" t="e">
        <f>IF(CP7="-",NA(),CP7)</f>
        <v>#N/A</v>
      </c>
      <c r="CQ17" s="108">
        <f t="shared" ref="CQ17:CT17" si="13">IF(CQ7="-",NA(),CQ7)</f>
        <v>-161</v>
      </c>
      <c r="CR17" s="108">
        <f t="shared" si="13"/>
        <v>67055</v>
      </c>
      <c r="CS17" s="108">
        <f t="shared" si="13"/>
        <v>124896</v>
      </c>
      <c r="CT17" s="108">
        <f t="shared" si="13"/>
        <v>118447</v>
      </c>
      <c r="CU17" s="101"/>
      <c r="CV17" s="101"/>
      <c r="CW17" s="101"/>
      <c r="CX17" s="101"/>
      <c r="CY17" s="101"/>
      <c r="CZ17" s="106" t="s">
        <v>161</v>
      </c>
      <c r="DA17" s="107" t="e">
        <f>IF(DA7="-",NA(),DA7)</f>
        <v>#N/A</v>
      </c>
      <c r="DB17" s="107">
        <f t="shared" ref="DB17:DE17" si="14">IF(DB7="-",NA(),DB7)</f>
        <v>0</v>
      </c>
      <c r="DC17" s="107">
        <f t="shared" si="14"/>
        <v>18.2</v>
      </c>
      <c r="DD17" s="107">
        <f t="shared" si="14"/>
        <v>10.6</v>
      </c>
      <c r="DE17" s="107">
        <f t="shared" si="14"/>
        <v>17.7</v>
      </c>
      <c r="DF17" s="101"/>
      <c r="DG17" s="101"/>
      <c r="DH17" s="101"/>
      <c r="DI17" s="101"/>
      <c r="DJ17" s="106" t="s">
        <v>161</v>
      </c>
      <c r="DK17" s="107" t="e">
        <f>IF(DK7="-",NA(),DK7)</f>
        <v>#N/A</v>
      </c>
      <c r="DL17" s="107">
        <f t="shared" ref="DL17:DO17" si="15">IF(DL7="-",NA(),DL7)</f>
        <v>0</v>
      </c>
      <c r="DM17" s="107">
        <f t="shared" si="15"/>
        <v>0</v>
      </c>
      <c r="DN17" s="107">
        <f t="shared" si="15"/>
        <v>0.9</v>
      </c>
      <c r="DO17" s="107">
        <f t="shared" si="15"/>
        <v>1.2</v>
      </c>
      <c r="DP17" s="101"/>
      <c r="DQ17" s="101"/>
      <c r="DR17" s="101"/>
      <c r="DS17" s="101"/>
      <c r="DT17" s="106" t="s">
        <v>161</v>
      </c>
      <c r="DU17" s="107" t="e">
        <f>IF(DU7="-",NA(),DU7)</f>
        <v>#N/A</v>
      </c>
      <c r="DV17" s="107" t="e">
        <f t="shared" ref="DV17:DY17" si="16">IF(DV7="-",NA(),DV7)</f>
        <v>#N/A</v>
      </c>
      <c r="DW17" s="107">
        <f t="shared" si="16"/>
        <v>933.5</v>
      </c>
      <c r="DX17" s="107">
        <f t="shared" si="16"/>
        <v>737.1</v>
      </c>
      <c r="DY17" s="107">
        <f t="shared" si="16"/>
        <v>433.3</v>
      </c>
      <c r="DZ17" s="101"/>
      <c r="EA17" s="101"/>
      <c r="EB17" s="101"/>
      <c r="EC17" s="101"/>
      <c r="ED17" s="106" t="s">
        <v>161</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161</v>
      </c>
      <c r="EO17" s="107" t="e">
        <f>IF(EO7="-",NA(),EO7)</f>
        <v>#N/A</v>
      </c>
      <c r="EP17" s="107">
        <f t="shared" ref="EP17:ES17" si="18">IF(EP7="-",NA(),EP7)</f>
        <v>100</v>
      </c>
      <c r="EQ17" s="107">
        <f t="shared" si="18"/>
        <v>100</v>
      </c>
      <c r="ER17" s="107">
        <f t="shared" si="18"/>
        <v>100</v>
      </c>
      <c r="ES17" s="107">
        <f t="shared" si="18"/>
        <v>99.3</v>
      </c>
      <c r="ET17" s="101"/>
      <c r="EU17" s="101"/>
      <c r="EV17" s="101"/>
      <c r="EW17" s="101"/>
      <c r="EX17" s="101"/>
      <c r="EY17" s="106" t="s">
        <v>161</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161</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161</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161</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161</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161</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161</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161</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161</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161</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161</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161</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161</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161</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161</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161</v>
      </c>
      <c r="KW17" s="107" t="e">
        <f>IF(KW7="-",NA(),KW7)</f>
        <v>#N/A</v>
      </c>
      <c r="KX17" s="107">
        <f t="shared" ref="KX17:LA17" si="34">IF(KX7="-",NA(),KX7)</f>
        <v>0</v>
      </c>
      <c r="KY17" s="107">
        <f t="shared" si="34"/>
        <v>18.2</v>
      </c>
      <c r="KZ17" s="107">
        <f t="shared" si="34"/>
        <v>10.6</v>
      </c>
      <c r="LA17" s="107">
        <f t="shared" si="34"/>
        <v>17.7</v>
      </c>
      <c r="LB17" s="101"/>
      <c r="LC17" s="101"/>
      <c r="LD17" s="101"/>
      <c r="LE17" s="101"/>
      <c r="LF17" s="106" t="s">
        <v>161</v>
      </c>
      <c r="LG17" s="107" t="e">
        <f>IF(LG7="-",NA(),LG7)</f>
        <v>#N/A</v>
      </c>
      <c r="LH17" s="107">
        <f t="shared" ref="LH17:LK17" si="35">IF(LH7="-",NA(),LH7)</f>
        <v>0</v>
      </c>
      <c r="LI17" s="107">
        <f t="shared" si="35"/>
        <v>0</v>
      </c>
      <c r="LJ17" s="107">
        <f t="shared" si="35"/>
        <v>0.9</v>
      </c>
      <c r="LK17" s="107">
        <f t="shared" si="35"/>
        <v>1.2</v>
      </c>
      <c r="LL17" s="101"/>
      <c r="LM17" s="101"/>
      <c r="LN17" s="101"/>
      <c r="LO17" s="101"/>
      <c r="LP17" s="106" t="s">
        <v>161</v>
      </c>
      <c r="LQ17" s="107" t="e">
        <f>IF(LQ7="-",NA(),LQ7)</f>
        <v>#N/A</v>
      </c>
      <c r="LR17" s="107" t="e">
        <f t="shared" ref="LR17:LU17" si="36">IF(LR7="-",NA(),LR7)</f>
        <v>#N/A</v>
      </c>
      <c r="LS17" s="107">
        <f t="shared" si="36"/>
        <v>933.5</v>
      </c>
      <c r="LT17" s="107">
        <f t="shared" si="36"/>
        <v>737.1</v>
      </c>
      <c r="LU17" s="107">
        <f t="shared" si="36"/>
        <v>433.3</v>
      </c>
      <c r="LV17" s="101"/>
      <c r="LW17" s="101"/>
      <c r="LX17" s="101"/>
      <c r="LY17" s="101"/>
      <c r="LZ17" s="106" t="s">
        <v>161</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161</v>
      </c>
      <c r="MK17" s="107" t="e">
        <f>IF(MK7="-",NA(),MK7)</f>
        <v>#N/A</v>
      </c>
      <c r="ML17" s="107">
        <f t="shared" ref="ML17:MO17" si="38">IF(ML7="-",NA(),ML7)</f>
        <v>100</v>
      </c>
      <c r="MM17" s="107">
        <f t="shared" si="38"/>
        <v>100</v>
      </c>
      <c r="MN17" s="107">
        <f t="shared" si="38"/>
        <v>100</v>
      </c>
      <c r="MO17" s="107">
        <f t="shared" si="38"/>
        <v>99.3</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198" t="s">
        <v>162</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163</v>
      </c>
      <c r="AY18" s="107" t="e">
        <f>IF(BD7="-",NA(),BD7)</f>
        <v>#N/A</v>
      </c>
      <c r="AZ18" s="107">
        <f t="shared" ref="AZ18:BC18" si="39">IF(BE7="-",NA(),BE7)</f>
        <v>164.1</v>
      </c>
      <c r="BA18" s="107">
        <f t="shared" si="39"/>
        <v>124.4</v>
      </c>
      <c r="BB18" s="107">
        <f t="shared" si="39"/>
        <v>118.8</v>
      </c>
      <c r="BC18" s="107">
        <f t="shared" si="39"/>
        <v>88.8</v>
      </c>
      <c r="BD18" s="101"/>
      <c r="BE18" s="101"/>
      <c r="BF18" s="101"/>
      <c r="BG18" s="101"/>
      <c r="BH18" s="101"/>
      <c r="BI18" s="106" t="s">
        <v>163</v>
      </c>
      <c r="BJ18" s="107" t="e">
        <f>IF(BO7="-",NA(),BO7)</f>
        <v>#N/A</v>
      </c>
      <c r="BK18" s="107">
        <f t="shared" ref="BK18:BN18" si="40">IF(BP7="-",NA(),BP7)</f>
        <v>366.9</v>
      </c>
      <c r="BL18" s="107">
        <f t="shared" si="40"/>
        <v>324.60000000000002</v>
      </c>
      <c r="BM18" s="107">
        <f t="shared" si="40"/>
        <v>255.4</v>
      </c>
      <c r="BN18" s="107">
        <f t="shared" si="40"/>
        <v>269.8</v>
      </c>
      <c r="BO18" s="101"/>
      <c r="BP18" s="101"/>
      <c r="BQ18" s="101"/>
      <c r="BR18" s="101"/>
      <c r="BS18" s="101"/>
      <c r="BT18" s="106" t="s">
        <v>163</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163</v>
      </c>
      <c r="CF18" s="107" t="e">
        <f>IF(CK7="-",NA(),CK7)</f>
        <v>#N/A</v>
      </c>
      <c r="CG18" s="107">
        <f t="shared" ref="CG18:CJ18" si="42">IF(CL7="-",NA(),CL7)</f>
        <v>11717.4</v>
      </c>
      <c r="CH18" s="107">
        <f t="shared" si="42"/>
        <v>17642.5</v>
      </c>
      <c r="CI18" s="107">
        <f t="shared" si="42"/>
        <v>18815.8</v>
      </c>
      <c r="CJ18" s="107">
        <f t="shared" si="42"/>
        <v>22847.9</v>
      </c>
      <c r="CK18" s="101"/>
      <c r="CL18" s="101"/>
      <c r="CM18" s="101"/>
      <c r="CN18" s="101"/>
      <c r="CO18" s="106" t="s">
        <v>163</v>
      </c>
      <c r="CP18" s="108" t="e">
        <f>IF(CU7="-",NA(),CU7)</f>
        <v>#N/A</v>
      </c>
      <c r="CQ18" s="108">
        <f t="shared" ref="CQ18:CT18" si="43">IF(CV7="-",NA(),CV7)</f>
        <v>108538</v>
      </c>
      <c r="CR18" s="108">
        <f t="shared" si="43"/>
        <v>58539</v>
      </c>
      <c r="CS18" s="108">
        <f t="shared" si="43"/>
        <v>37685</v>
      </c>
      <c r="CT18" s="108">
        <f t="shared" si="43"/>
        <v>2390</v>
      </c>
      <c r="CU18" s="101"/>
      <c r="CV18" s="101"/>
      <c r="CW18" s="101"/>
      <c r="CX18" s="101"/>
      <c r="CY18" s="101"/>
      <c r="CZ18" s="106" t="s">
        <v>163</v>
      </c>
      <c r="DA18" s="107" t="e">
        <f>IF(DF7="-",NA(),DF7)</f>
        <v>#N/A</v>
      </c>
      <c r="DB18" s="107">
        <f t="shared" ref="DB18:DE18" si="44">IF(DG7="-",NA(),DG7)</f>
        <v>38.5</v>
      </c>
      <c r="DC18" s="107">
        <f t="shared" si="44"/>
        <v>37.700000000000003</v>
      </c>
      <c r="DD18" s="107">
        <f t="shared" si="44"/>
        <v>33.9</v>
      </c>
      <c r="DE18" s="107">
        <f t="shared" si="44"/>
        <v>37.9</v>
      </c>
      <c r="DF18" s="101"/>
      <c r="DG18" s="101"/>
      <c r="DH18" s="101"/>
      <c r="DI18" s="101"/>
      <c r="DJ18" s="106" t="s">
        <v>163</v>
      </c>
      <c r="DK18" s="107" t="e">
        <f>IF(DP7="-",NA(),DP7)</f>
        <v>#N/A</v>
      </c>
      <c r="DL18" s="107">
        <f t="shared" ref="DL18:DO18" si="45">IF(DQ7="-",NA(),DQ7)</f>
        <v>21.6</v>
      </c>
      <c r="DM18" s="107">
        <f t="shared" si="45"/>
        <v>13.7</v>
      </c>
      <c r="DN18" s="107">
        <f t="shared" si="45"/>
        <v>16.3</v>
      </c>
      <c r="DO18" s="107">
        <f t="shared" si="45"/>
        <v>14.2</v>
      </c>
      <c r="DP18" s="101"/>
      <c r="DQ18" s="101"/>
      <c r="DR18" s="101"/>
      <c r="DS18" s="101"/>
      <c r="DT18" s="106" t="s">
        <v>163</v>
      </c>
      <c r="DU18" s="107" t="e">
        <f>IF(DZ7="-",NA(),DZ7)</f>
        <v>#N/A</v>
      </c>
      <c r="DV18" s="107">
        <f t="shared" ref="DV18:DY18" si="46">IF(EA7="-",NA(),EA7)</f>
        <v>102.3</v>
      </c>
      <c r="DW18" s="107">
        <f t="shared" si="46"/>
        <v>98.2</v>
      </c>
      <c r="DX18" s="107">
        <f t="shared" si="46"/>
        <v>100.3</v>
      </c>
      <c r="DY18" s="107">
        <f t="shared" si="46"/>
        <v>98.3</v>
      </c>
      <c r="DZ18" s="101"/>
      <c r="EA18" s="101"/>
      <c r="EB18" s="101"/>
      <c r="EC18" s="101"/>
      <c r="ED18" s="106" t="s">
        <v>163</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163</v>
      </c>
      <c r="EO18" s="107" t="e">
        <f>IF(ET7="-",NA(),ET7)</f>
        <v>#N/A</v>
      </c>
      <c r="EP18" s="107">
        <f t="shared" ref="EP18:ES18" si="48">IF(EU7="-",NA(),EU7)</f>
        <v>56.1</v>
      </c>
      <c r="EQ18" s="107">
        <f t="shared" si="48"/>
        <v>70.2</v>
      </c>
      <c r="ER18" s="107">
        <f t="shared" si="48"/>
        <v>73.099999999999994</v>
      </c>
      <c r="ES18" s="107">
        <f t="shared" si="48"/>
        <v>74.8</v>
      </c>
      <c r="ET18" s="101"/>
      <c r="EU18" s="101"/>
      <c r="EV18" s="101"/>
      <c r="EW18" s="101"/>
      <c r="EX18" s="101"/>
      <c r="EY18" s="106" t="s">
        <v>163</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163</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163</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163</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163</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163</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163</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163</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163</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163</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163</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163</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163</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163</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163</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163</v>
      </c>
      <c r="KW18" s="107" t="e">
        <f>IF(OR(NOT($KW$8),LB7="-"),NA(),LB7)</f>
        <v>#N/A</v>
      </c>
      <c r="KX18" s="107">
        <f>IF(OR(NOT($KW$8),LC7="-"),NA(),LC7)</f>
        <v>6.4</v>
      </c>
      <c r="KY18" s="107">
        <f>IF(OR(NOT($KW$8),LD7="-"),NA(),LD7)</f>
        <v>13.7</v>
      </c>
      <c r="KZ18" s="107">
        <f>IF(OR(NOT($KW$8),LE7="-"),NA(),LE7)</f>
        <v>12</v>
      </c>
      <c r="LA18" s="107">
        <f>IF(OR(NOT($KW$8),LF7="-"),NA(),LF7)</f>
        <v>14.5</v>
      </c>
      <c r="LB18" s="101"/>
      <c r="LC18" s="101"/>
      <c r="LD18" s="101"/>
      <c r="LE18" s="101"/>
      <c r="LF18" s="106" t="s">
        <v>163</v>
      </c>
      <c r="LG18" s="107" t="e">
        <f>IF(OR(NOT($LG$8),LL7="-"),NA(),LL7)</f>
        <v>#N/A</v>
      </c>
      <c r="LH18" s="107">
        <f>IF(OR(NOT($LG$8),LM7="-"),NA(),LM7)</f>
        <v>0.2</v>
      </c>
      <c r="LI18" s="107">
        <f>IF(OR(NOT($LG$8),LN7="-"),NA(),LN7)</f>
        <v>2.9</v>
      </c>
      <c r="LJ18" s="107">
        <f>IF(OR(NOT($LG$8),LO7="-"),NA(),LO7)</f>
        <v>0.6</v>
      </c>
      <c r="LK18" s="107">
        <f>IF(OR(NOT($LG$8),LP7="-"),NA(),LP7)</f>
        <v>0.3</v>
      </c>
      <c r="LL18" s="101"/>
      <c r="LM18" s="101"/>
      <c r="LN18" s="101"/>
      <c r="LO18" s="101"/>
      <c r="LP18" s="106" t="s">
        <v>163</v>
      </c>
      <c r="LQ18" s="107" t="e">
        <f>IF(OR(NOT($LQ$8),LV7="-"),NA(),LV7)</f>
        <v>#N/A</v>
      </c>
      <c r="LR18" s="107">
        <f>IF(OR(NOT($LQ$8),LW7="-"),NA(),LW7)</f>
        <v>448</v>
      </c>
      <c r="LS18" s="107">
        <f>IF(OR(NOT($LQ$8),LX7="-"),NA(),LX7)</f>
        <v>259</v>
      </c>
      <c r="LT18" s="107">
        <f>IF(OR(NOT($LQ$8),LY7="-"),NA(),LY7)</f>
        <v>197.2</v>
      </c>
      <c r="LU18" s="107">
        <f>IF(OR(NOT($LQ$8),LZ7="-"),NA(),LZ7)</f>
        <v>184.6</v>
      </c>
      <c r="LV18" s="101"/>
      <c r="LW18" s="101"/>
      <c r="LX18" s="101"/>
      <c r="LY18" s="101"/>
      <c r="LZ18" s="106" t="s">
        <v>163</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163</v>
      </c>
      <c r="MK18" s="107" t="e">
        <f>IF(OR(NOT($MK$8),MP7="-"),NA(),MP7)</f>
        <v>#N/A</v>
      </c>
      <c r="ML18" s="107">
        <f>IF(OR(NOT($MK$8),MQ7="-"),NA(),MQ7)</f>
        <v>100</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198" t="s">
        <v>164</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148</v>
      </c>
      <c r="AY19" s="107">
        <f>$BI$7</f>
        <v>100</v>
      </c>
      <c r="AZ19" s="107">
        <f t="shared" ref="AZ19:BC19" si="49">$BI$7</f>
        <v>100</v>
      </c>
      <c r="BA19" s="107">
        <f t="shared" si="49"/>
        <v>100</v>
      </c>
      <c r="BB19" s="107">
        <f t="shared" si="49"/>
        <v>100</v>
      </c>
      <c r="BC19" s="107">
        <f t="shared" si="49"/>
        <v>100</v>
      </c>
      <c r="BD19" s="101"/>
      <c r="BE19" s="101"/>
      <c r="BF19" s="101"/>
      <c r="BG19" s="101"/>
      <c r="BH19" s="101"/>
      <c r="BI19" s="109" t="s">
        <v>148</v>
      </c>
      <c r="BJ19" s="107">
        <f>$BT$7</f>
        <v>100</v>
      </c>
      <c r="BK19" s="107">
        <f>$BT$7</f>
        <v>100</v>
      </c>
      <c r="BL19" s="107">
        <f>$BT$7</f>
        <v>100</v>
      </c>
      <c r="BM19" s="107">
        <f>$BT$7</f>
        <v>100</v>
      </c>
      <c r="BN19" s="107">
        <f>$BT$7</f>
        <v>100</v>
      </c>
      <c r="BO19" s="101"/>
      <c r="BP19" s="101"/>
      <c r="BQ19" s="101"/>
      <c r="BR19" s="101"/>
      <c r="BS19" s="101"/>
      <c r="BT19" s="109" t="s">
        <v>148</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198" t="s">
        <v>165</v>
      </c>
      <c r="C20" s="198"/>
      <c r="D20" s="101"/>
    </row>
    <row r="21" spans="1:374" x14ac:dyDescent="0.15">
      <c r="A21" s="98">
        <f t="shared" si="7"/>
        <v>7</v>
      </c>
      <c r="B21" s="198" t="s">
        <v>166</v>
      </c>
      <c r="C21" s="198"/>
      <c r="D21" s="101"/>
    </row>
    <row r="22" spans="1:374" x14ac:dyDescent="0.15">
      <c r="A22" s="98">
        <f t="shared" si="7"/>
        <v>8</v>
      </c>
      <c r="B22" s="198" t="s">
        <v>167</v>
      </c>
      <c r="C22" s="198"/>
      <c r="D22" s="101"/>
      <c r="E22" s="200" t="s">
        <v>168</v>
      </c>
      <c r="F22" s="201"/>
      <c r="G22" s="201"/>
      <c r="H22" s="201"/>
      <c r="I22" s="202"/>
    </row>
    <row r="23" spans="1:374" x14ac:dyDescent="0.15">
      <c r="A23" s="98">
        <f t="shared" si="7"/>
        <v>9</v>
      </c>
      <c r="B23" s="198" t="s">
        <v>169</v>
      </c>
      <c r="C23" s="198"/>
      <c r="D23" s="101"/>
      <c r="E23" s="203"/>
      <c r="F23" s="204"/>
      <c r="G23" s="204"/>
      <c r="H23" s="204"/>
      <c r="I23" s="205"/>
    </row>
    <row r="24" spans="1:374" x14ac:dyDescent="0.15">
      <c r="A24" s="98">
        <f t="shared" si="7"/>
        <v>10</v>
      </c>
      <c r="B24" s="198" t="s">
        <v>170</v>
      </c>
      <c r="C24" s="198"/>
      <c r="D24" s="101"/>
      <c r="E24" s="203"/>
      <c r="F24" s="204"/>
      <c r="G24" s="204"/>
      <c r="H24" s="204"/>
      <c r="I24" s="205"/>
    </row>
    <row r="25" spans="1:374" x14ac:dyDescent="0.15">
      <c r="A25" s="98">
        <f t="shared" si="7"/>
        <v>11</v>
      </c>
      <c r="B25" s="198" t="s">
        <v>171</v>
      </c>
      <c r="C25" s="198"/>
      <c r="D25" s="101"/>
      <c r="E25" s="203"/>
      <c r="F25" s="204"/>
      <c r="G25" s="204"/>
      <c r="H25" s="204"/>
      <c r="I25" s="205"/>
    </row>
    <row r="26" spans="1:374" x14ac:dyDescent="0.15">
      <c r="A26" s="98">
        <f t="shared" si="7"/>
        <v>12</v>
      </c>
      <c r="B26" s="198" t="s">
        <v>172</v>
      </c>
      <c r="C26" s="198"/>
      <c r="D26" s="101"/>
      <c r="E26" s="203"/>
      <c r="F26" s="204"/>
      <c r="G26" s="204"/>
      <c r="H26" s="204"/>
      <c r="I26" s="205"/>
    </row>
    <row r="27" spans="1:374" x14ac:dyDescent="0.15">
      <c r="A27" s="98">
        <f t="shared" si="7"/>
        <v>13</v>
      </c>
      <c r="B27" s="198" t="s">
        <v>173</v>
      </c>
      <c r="C27" s="198"/>
      <c r="D27" s="101"/>
      <c r="E27" s="203"/>
      <c r="F27" s="204"/>
      <c r="G27" s="204"/>
      <c r="H27" s="204"/>
      <c r="I27" s="205"/>
    </row>
    <row r="28" spans="1:374" x14ac:dyDescent="0.15">
      <c r="A28" s="98">
        <f t="shared" si="7"/>
        <v>14</v>
      </c>
      <c r="B28" s="198" t="s">
        <v>174</v>
      </c>
      <c r="C28" s="198"/>
      <c r="D28" s="101"/>
      <c r="E28" s="203"/>
      <c r="F28" s="204"/>
      <c r="G28" s="204"/>
      <c r="H28" s="204"/>
      <c r="I28" s="205"/>
    </row>
    <row r="29" spans="1:374" x14ac:dyDescent="0.15">
      <c r="A29" s="98">
        <f t="shared" si="7"/>
        <v>15</v>
      </c>
      <c r="B29" s="198" t="s">
        <v>175</v>
      </c>
      <c r="C29" s="198"/>
      <c r="D29" s="101"/>
      <c r="E29" s="203"/>
      <c r="F29" s="204"/>
      <c r="G29" s="204"/>
      <c r="H29" s="204"/>
      <c r="I29" s="205"/>
    </row>
    <row r="30" spans="1:374" x14ac:dyDescent="0.15">
      <c r="A30" s="98">
        <f t="shared" si="7"/>
        <v>16</v>
      </c>
      <c r="B30" s="198" t="s">
        <v>176</v>
      </c>
      <c r="C30" s="198"/>
      <c r="D30" s="101"/>
      <c r="E30" s="203"/>
      <c r="F30" s="204"/>
      <c r="G30" s="204"/>
      <c r="H30" s="204"/>
      <c r="I30" s="205"/>
    </row>
    <row r="31" spans="1:374" x14ac:dyDescent="0.15">
      <c r="A31" s="98">
        <f t="shared" si="7"/>
        <v>17</v>
      </c>
      <c r="B31" s="198" t="s">
        <v>177</v>
      </c>
      <c r="C31" s="198"/>
      <c r="D31" s="101"/>
      <c r="E31" s="203"/>
      <c r="F31" s="204"/>
      <c r="G31" s="204"/>
      <c r="H31" s="204"/>
      <c r="I31" s="205"/>
    </row>
    <row r="32" spans="1:374" x14ac:dyDescent="0.15">
      <c r="A32" s="98">
        <f t="shared" si="7"/>
        <v>18</v>
      </c>
      <c r="B32" s="198" t="s">
        <v>178</v>
      </c>
      <c r="C32" s="198"/>
      <c r="D32" s="101"/>
      <c r="E32" s="203"/>
      <c r="F32" s="204"/>
      <c r="G32" s="204"/>
      <c r="H32" s="204"/>
      <c r="I32" s="205"/>
    </row>
    <row r="33" spans="1:16" x14ac:dyDescent="0.15">
      <c r="A33" s="98">
        <f t="shared" si="7"/>
        <v>19</v>
      </c>
      <c r="B33" s="198" t="s">
        <v>179</v>
      </c>
      <c r="C33" s="198"/>
      <c r="D33" s="101"/>
      <c r="E33" s="203"/>
      <c r="F33" s="204"/>
      <c r="G33" s="204"/>
      <c r="H33" s="204"/>
      <c r="I33" s="205"/>
    </row>
    <row r="34" spans="1:16" x14ac:dyDescent="0.15">
      <c r="A34" s="98">
        <f t="shared" si="7"/>
        <v>20</v>
      </c>
      <c r="B34" s="198" t="s">
        <v>180</v>
      </c>
      <c r="C34" s="198"/>
      <c r="D34" s="101"/>
      <c r="E34" s="203"/>
      <c r="F34" s="204"/>
      <c r="G34" s="204"/>
      <c r="H34" s="204"/>
      <c r="I34" s="205"/>
    </row>
    <row r="35" spans="1:16" ht="25.5" customHeight="1" x14ac:dyDescent="0.15">
      <c r="E35" s="206"/>
      <c r="F35" s="207"/>
      <c r="G35" s="207"/>
      <c r="H35" s="207"/>
      <c r="I35" s="208"/>
    </row>
    <row r="37" spans="1:16" x14ac:dyDescent="0.15">
      <c r="L37" s="200" t="s">
        <v>168</v>
      </c>
      <c r="M37" s="201"/>
      <c r="N37" s="201"/>
      <c r="O37" s="201"/>
      <c r="P37" s="202"/>
    </row>
    <row r="38" spans="1:16" x14ac:dyDescent="0.15">
      <c r="L38" s="203"/>
      <c r="M38" s="204"/>
      <c r="N38" s="204"/>
      <c r="O38" s="204"/>
      <c r="P38" s="205"/>
    </row>
    <row r="39" spans="1:16" x14ac:dyDescent="0.15">
      <c r="L39" s="203"/>
      <c r="M39" s="204"/>
      <c r="N39" s="204"/>
      <c r="O39" s="204"/>
      <c r="P39" s="205"/>
    </row>
    <row r="40" spans="1:16" x14ac:dyDescent="0.15">
      <c r="L40" s="203"/>
      <c r="M40" s="204"/>
      <c r="N40" s="204"/>
      <c r="O40" s="204"/>
      <c r="P40" s="205"/>
    </row>
    <row r="41" spans="1:16" x14ac:dyDescent="0.15">
      <c r="L41" s="203"/>
      <c r="M41" s="204"/>
      <c r="N41" s="204"/>
      <c r="O41" s="204"/>
      <c r="P41" s="205"/>
    </row>
    <row r="42" spans="1:16" x14ac:dyDescent="0.15">
      <c r="L42" s="203"/>
      <c r="M42" s="204"/>
      <c r="N42" s="204"/>
      <c r="O42" s="204"/>
      <c r="P42" s="205"/>
    </row>
    <row r="43" spans="1:16" x14ac:dyDescent="0.15">
      <c r="L43" s="203"/>
      <c r="M43" s="204"/>
      <c r="N43" s="204"/>
      <c r="O43" s="204"/>
      <c r="P43" s="205"/>
    </row>
    <row r="44" spans="1:16" x14ac:dyDescent="0.15">
      <c r="L44" s="203"/>
      <c r="M44" s="204"/>
      <c r="N44" s="204"/>
      <c r="O44" s="204"/>
      <c r="P44" s="205"/>
    </row>
    <row r="45" spans="1:16" x14ac:dyDescent="0.15">
      <c r="L45" s="203"/>
      <c r="M45" s="204"/>
      <c r="N45" s="204"/>
      <c r="O45" s="204"/>
      <c r="P45" s="205"/>
    </row>
    <row r="46" spans="1:16" x14ac:dyDescent="0.15">
      <c r="L46" s="203"/>
      <c r="M46" s="204"/>
      <c r="N46" s="204"/>
      <c r="O46" s="204"/>
      <c r="P46" s="205"/>
    </row>
    <row r="47" spans="1:16" x14ac:dyDescent="0.15">
      <c r="L47" s="203"/>
      <c r="M47" s="204"/>
      <c r="N47" s="204"/>
      <c r="O47" s="204"/>
      <c r="P47" s="205"/>
    </row>
    <row r="48" spans="1:16" x14ac:dyDescent="0.15">
      <c r="L48" s="203"/>
      <c r="M48" s="204"/>
      <c r="N48" s="204"/>
      <c r="O48" s="204"/>
      <c r="P48" s="205"/>
    </row>
    <row r="49" spans="12:16" x14ac:dyDescent="0.15">
      <c r="L49" s="203"/>
      <c r="M49" s="204"/>
      <c r="N49" s="204"/>
      <c r="O49" s="204"/>
      <c r="P49" s="205"/>
    </row>
    <row r="50" spans="12:16" ht="26.25" customHeight="1" x14ac:dyDescent="0.15">
      <c r="L50" s="206"/>
      <c r="M50" s="207"/>
      <c r="N50" s="207"/>
      <c r="O50" s="207"/>
      <c r="P50" s="208"/>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2018-02-20T07:36:35Z</cp:lastPrinted>
  <dcterms:created xsi:type="dcterms:W3CDTF">2017-12-18T05:36:24Z</dcterms:created>
  <dcterms:modified xsi:type="dcterms:W3CDTF">2018-02-20T07:39:11Z</dcterms:modified>
  <cp:category/>
</cp:coreProperties>
</file>