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5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W8" i="4"/>
  <c r="I8" i="4"/>
  <c r="C10" i="5" l="1"/>
  <c r="D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<sst xmlns="http://schemas.openxmlformats.org/spreadsheetml/2006/main" count="245" uniqueCount="126">
  <si>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</si>
  <si>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</si>
  <si>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</si>
  <si>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</si>
  <si>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</si>
  <si>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</si>
  <si>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</si>
  <si>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</si>
  <si>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</si>
  <si>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</si>
  <si>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</si>
  <si>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</si>
  <si>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</si>
  <si>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</si>
  <si>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</si>
  <si>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</si>
  <si>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</si>
  <si>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</si>
  <si>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</si>
  <si>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</si>
  <si>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</si>
  <si>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</si>
  <si>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</si>
  <si>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</si>
  <si>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</si>
  <si>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</si>
  <si>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</si>
  <si>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</si>
  <si>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</si>
  <si>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</si>
  <si>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</si>
  <si>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</si>
  <si>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</si>
  <si>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</si>
  <si>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</si>
  <si>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</si>
  <si>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</si>
  <si>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</si>
  <si>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</si>
  <si>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</si>
  <si>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</si>
  <si>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</si>
  <si>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</si>
  <si>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</si>
  <si>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</si>
  <si>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</si>
  <si>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</si>
  <si>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</si>
  <si>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</si>
  <si>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</si>
  <si>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</si>
  <si>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</si>
  <si>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</si>
  <si>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</si>
  <si>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</si>
  <si>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</si>
  <si>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</si>
  <si>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</si>
  <si>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</si>
  <si>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</si>
  <si>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</si>
  <si>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</si>
  <si>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</si>
  <si>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</si>
  <si>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</si>
  <si>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</si>
  <si>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</si>
  <si>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</si>
  <si>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</si>
  <si>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</si>
  <si>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</si>
  <si>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</si>
  <si>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</si>
  <si>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</si>
  <si>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</si>
  <si>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</si>
  <si>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</si>
  <si>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</si>
  <si>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</si>
  <si>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</si>
  <si>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</si>
  <si>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</si>
  <si>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</si>
  <si>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</si>
  <si>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</si>
  <si>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</si>
  <si>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</si>
  <si>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</si>
  <si>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</si>
  <si>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</si>
  <si>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</si>
  <si>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</si>
  <si>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</si>
  <si>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</si>
  <si>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</si>
  <si>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</si>
  <si>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</si>
  <si>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</si>
  <si>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</si>
  <si>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</si>
  <si>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</si>
  <si>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</si>
  <si>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</si>
  <si>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</si>
  <si>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</si>
  <si>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</si>
  <si>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</si>
  <si>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</si>
  <si>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</si>
  <si>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</si>
  <si>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印西市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</si>
  <si>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</si>
  <si>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</si>
  <si>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</si>
  <si>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</si>
  <si>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</si>
  <si>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</si>
  <si>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</si>
  <si>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</si>
  <si>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</si>
  <si>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</si>
  <si>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</si>
  <si>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</si>
  <si>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印西市の公共下水道は、7割以上が千葉ニュータウン区域であるため、受贈資産が多いことからも下水道整備に充てた地方債も全国平均と比べ低く、処理区域内人口の増加とともに使用料収入も増加している状況である。
　一方で、今後老朽化が進んでいくなかで管渠等の維持管理及び更新に掛かる費用は膨大になることも予想されることから、計画的な長寿命化を図り、持続的で安定した経営に努めていく必要がある。</t>
    <phoneticPr fontId="4"/>
  </si>
  <si>
    <t>　③管渠改善率は類似団体及び全国平均と同様に低い水準となっている。昭和55年の供用開始以降、管渠の更新が進んでいない状況であることから、計画的な経営に取り組むとともに、長寿命化を図っていく必要がある。</t>
    <phoneticPr fontId="4"/>
  </si>
  <si>
    <t>　①収益的収支比率は100％以上を維持しており、単年度収支は黒字となっている。下水道使用料収入が増加し、⑤経費回収率も100％以上を維持しており、汚水処理費を全て使用料で賄えている状況となっている。健全経営を持続していくため、今後発生する更新投資等に充てる財源確保に努めていく。
　④企業債残高対事業規模比率は類似団体及び全国平均値と比較しても低い水準にあり、地方債残高は減少傾向にある。今後更新投資等の財源として地方債の増加も見込まれることから計画的な経営に努めていく。
　⑥汚水処理原価は、類似団体及び全国平均値と比較しても低い数値となっており、汚水１立方メートルを処理するための原価はおよそ110円から120円で安定している。今後見込まれる更新投資等を効率的に行っていくよう努めていく。
　⑧水洗化率は年々増加し、100％に近い数値となっており、類似団体及び全国平均値と比較しても高い数値となっている。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</si>
</sst>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0.09</c:v>
                </c:pt>
                <c:pt idx="2">
                  <c:v>0.05</c:v>
                </c:pt>
                <c:pt idx="3">
                  <c:v>6.68</c:v>
                </c:pt>
                <c:pt idx="4">
                  <c:v>3.39</c:v>
                </c:pt>
              </c:numCache>
            </c:numRef>
          </c:val>
          <c:extLst>
            <c:ext xmlns:c16="http://schemas.microsoft.com/office/drawing/2014/chart" uri="{C3380CC4-5D6E-409C-BE32-E72D297353CC}">
              <c16:uniqueId val="{00000000-1EE9-4FD3-A6CB-2C2CBE37CB2D}"/>
            </c:ext>
          </c:extLst>
        </c:ser>
        <c:dLbls>
          <c:showLegendKey val="0"/>
          <c:showVal val="0"/>
          <c:showCatName val="0"/>
          <c:showSerName val="0"/>
          <c:showPercent val="0"/>
          <c:showBubbleSize val="0"/>
        </c:dLbls>
        <c:gapWidth val="150"/>
        <c:axId val="100280576"/>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extLst>
            <c:ext xmlns:c16="http://schemas.microsoft.com/office/drawing/2014/chart" uri="{C3380CC4-5D6E-409C-BE32-E72D297353CC}">
              <c16:uniqueId val="{00000001-1EE9-4FD3-A6CB-2C2CBE37CB2D}"/>
            </c:ext>
          </c:extLst>
        </c:ser>
        <c:dLbls>
          <c:showLegendKey val="0"/>
          <c:showVal val="0"/>
          <c:showCatName val="0"/>
          <c:showSerName val="0"/>
          <c:showPercent val="0"/>
          <c:showBubbleSize val="0"/>
        </c:dLbls>
        <c:marker val="1"/>
        <c:smooth val="0"/>
        <c:axId val="100280576"/>
        <c:axId val="118841728"/>
      </c:lineChart>
      <c:dateAx>
        <c:axId val="100280576"/>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AB-4B62-9745-A599D72508A0}"/>
            </c:ext>
          </c:extLst>
        </c:ser>
        <c:dLbls>
          <c:showLegendKey val="0"/>
          <c:showVal val="0"/>
          <c:showCatName val="0"/>
          <c:showSerName val="0"/>
          <c:showPercent val="0"/>
          <c:showBubbleSize val="0"/>
        </c:dLbls>
        <c:gapWidth val="150"/>
        <c:axId val="132025728"/>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64.12</c:v>
                </c:pt>
                <c:pt idx="2">
                  <c:v>64.87</c:v>
                </c:pt>
                <c:pt idx="3">
                  <c:v>65.62</c:v>
                </c:pt>
                <c:pt idx="4">
                  <c:v>64.67</c:v>
                </c:pt>
              </c:numCache>
            </c:numRef>
          </c:val>
          <c:smooth val="0"/>
          <c:extLst>
            <c:ext xmlns:c16="http://schemas.microsoft.com/office/drawing/2014/chart" uri="{C3380CC4-5D6E-409C-BE32-E72D297353CC}">
              <c16:uniqueId val="{00000001-23AB-4B62-9745-A599D72508A0}"/>
            </c:ext>
          </c:extLst>
        </c:ser>
        <c:dLbls>
          <c:showLegendKey val="0"/>
          <c:showVal val="0"/>
          <c:showCatName val="0"/>
          <c:showSerName val="0"/>
          <c:showPercent val="0"/>
          <c:showBubbleSize val="0"/>
        </c:dLbls>
        <c:marker val="1"/>
        <c:smooth val="0"/>
        <c:axId val="132025728"/>
        <c:axId val="132032000"/>
      </c:lineChart>
      <c:dateAx>
        <c:axId val="132025728"/>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98.96</c:v>
                </c:pt>
                <c:pt idx="1">
                  <c:v>98.99</c:v>
                </c:pt>
                <c:pt idx="2">
                  <c:v>99.06</c:v>
                </c:pt>
                <c:pt idx="3">
                  <c:v>99.09</c:v>
                </c:pt>
                <c:pt idx="4">
                  <c:v>99.17</c:v>
                </c:pt>
              </c:numCache>
            </c:numRef>
          </c:val>
          <c:extLst>
            <c:ext xmlns:c16="http://schemas.microsoft.com/office/drawing/2014/chart" uri="{C3380CC4-5D6E-409C-BE32-E72D297353CC}">
              <c16:uniqueId val="{00000000-40FD-4BEC-9A82-91BFBE10F35A}"/>
            </c:ext>
          </c:extLst>
        </c:ser>
        <c:dLbls>
          <c:showLegendKey val="0"/>
          <c:showVal val="0"/>
          <c:showCatName val="0"/>
          <c:showSerName val="0"/>
          <c:showPercent val="0"/>
          <c:showBubbleSize val="0"/>
        </c:dLbls>
        <c:gapWidth val="150"/>
        <c:axId val="132074496"/>
        <c:axId val="132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90.91</c:v>
                </c:pt>
                <c:pt idx="2">
                  <c:v>91.11</c:v>
                </c:pt>
                <c:pt idx="3">
                  <c:v>91.44</c:v>
                </c:pt>
                <c:pt idx="4">
                  <c:v>91.76</c:v>
                </c:pt>
              </c:numCache>
            </c:numRef>
          </c:val>
          <c:smooth val="0"/>
          <c:extLst>
            <c:ext xmlns:c16="http://schemas.microsoft.com/office/drawing/2014/chart" uri="{C3380CC4-5D6E-409C-BE32-E72D297353CC}">
              <c16:uniqueId val="{00000001-40FD-4BEC-9A82-91BFBE10F35A}"/>
            </c:ext>
          </c:extLst>
        </c:ser>
        <c:dLbls>
          <c:showLegendKey val="0"/>
          <c:showVal val="0"/>
          <c:showCatName val="0"/>
          <c:showSerName val="0"/>
          <c:showPercent val="0"/>
          <c:showBubbleSize val="0"/>
        </c:dLbls>
        <c:marker val="1"/>
        <c:smooth val="0"/>
        <c:axId val="132074496"/>
        <c:axId val="132076672"/>
      </c:lineChart>
      <c:dateAx>
        <c:axId val="132074496"/>
        <c:scaling>
          <c:orientation val="minMax"/>
        </c:scaling>
        <c:delete val="1"/>
        <c:axPos val="b"/>
        <c:numFmt formatCode="ge" sourceLinked="1"/>
        <c:majorTickMark val="none"/>
        <c:minorTickMark val="none"/>
        <c:tickLblPos val="none"/>
        <c:crossAx val="132076672"/>
        <c:crosses val="autoZero"/>
        <c:auto val="1"/>
        <c:lblOffset val="100"/>
        <c:baseTimeUnit val="years"/>
      </c:dateAx>
      <c:valAx>
        <c:axId val="132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108.46</c:v>
                </c:pt>
                <c:pt idx="1">
                  <c:v>103.83</c:v>
                </c:pt>
                <c:pt idx="2">
                  <c:v>120</c:v>
                </c:pt>
                <c:pt idx="3">
                  <c:v>119.85</c:v>
                </c:pt>
                <c:pt idx="4">
                  <c:v>117.21</c:v>
                </c:pt>
              </c:numCache>
            </c:numRef>
          </c:val>
          <c:extLst>
            <c:ext xmlns:c16="http://schemas.microsoft.com/office/drawing/2014/chart" uri="{C3380CC4-5D6E-409C-BE32-E72D297353CC}">
              <c16:uniqueId val="{00000000-779E-4EA3-B679-4F2389A2D4DA}"/>
            </c:ext>
          </c:extLst>
        </c:ser>
        <c:dLbls>
          <c:showLegendKey val="0"/>
          <c:showVal val="0"/>
          <c:showCatName val="0"/>
          <c:showSerName val="0"/>
          <c:showPercent val="0"/>
          <c:showBubbleSize val="0"/>
        </c:dLbls>
        <c:gapWidth val="150"/>
        <c:axId val="90580864"/>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E-4EA3-B679-4F2389A2D4DA}"/>
            </c:ext>
          </c:extLst>
        </c:ser>
        <c:dLbls>
          <c:showLegendKey val="0"/>
          <c:showVal val="0"/>
          <c:showCatName val="0"/>
          <c:showSerName val="0"/>
          <c:showPercent val="0"/>
          <c:showBubbleSize val="0"/>
        </c:dLbls>
        <c:marker val="1"/>
        <c:smooth val="0"/>
        <c:axId val="90580864"/>
        <c:axId val="118321152"/>
      </c:lineChart>
      <c:dateAx>
        <c:axId val="90580864"/>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E-49CB-BC77-ADF72A12866A}"/>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E-49CB-BC77-ADF72A12866A}"/>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A-4F42-B880-3B533992C46F}"/>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A-4F42-B880-3B533992C46F}"/>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2-4E3E-8299-B318AAC90A2B}"/>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2-4E3E-8299-B318AAC90A2B}"/>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8E-4084-BE55-EBC4BD8AD868}"/>
            </c:ext>
          </c:extLst>
        </c:ser>
        <c:dLbls>
          <c:showLegendKey val="0"/>
          <c:showVal val="0"/>
          <c:showCatName val="0"/>
          <c:showSerName val="0"/>
          <c:showPercent val="0"/>
          <c:showBubbleSize val="0"/>
        </c:dLbls>
        <c:gapWidth val="150"/>
        <c:axId val="118919936"/>
        <c:axId val="118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E-4084-BE55-EBC4BD8AD868}"/>
            </c:ext>
          </c:extLst>
        </c:ser>
        <c:dLbls>
          <c:showLegendKey val="0"/>
          <c:showVal val="0"/>
          <c:showCatName val="0"/>
          <c:showSerName val="0"/>
          <c:showPercent val="0"/>
          <c:showBubbleSize val="0"/>
        </c:dLbls>
        <c:marker val="1"/>
        <c:smooth val="0"/>
        <c:axId val="118919936"/>
        <c:axId val="118921856"/>
      </c:lineChart>
      <c:dateAx>
        <c:axId val="118919936"/>
        <c:scaling>
          <c:orientation val="minMax"/>
        </c:scaling>
        <c:delete val="1"/>
        <c:axPos val="b"/>
        <c:numFmt formatCode="ge" sourceLinked="1"/>
        <c:majorTickMark val="none"/>
        <c:minorTickMark val="none"/>
        <c:tickLblPos val="none"/>
        <c:crossAx val="118921856"/>
        <c:crosses val="autoZero"/>
        <c:auto val="1"/>
        <c:lblOffset val="100"/>
        <c:baseTimeUnit val="years"/>
      </c:dateAx>
      <c:valAx>
        <c:axId val="118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190.05</c:v>
                </c:pt>
                <c:pt idx="1">
                  <c:v>197.55</c:v>
                </c:pt>
                <c:pt idx="2">
                  <c:v>165.29</c:v>
                </c:pt>
                <c:pt idx="3">
                  <c:v>238.63</c:v>
                </c:pt>
                <c:pt idx="4">
                  <c:v>174.13</c:v>
                </c:pt>
              </c:numCache>
            </c:numRef>
          </c:val>
          <c:extLst>
            <c:ext xmlns:c16="http://schemas.microsoft.com/office/drawing/2014/chart" uri="{C3380CC4-5D6E-409C-BE32-E72D297353CC}">
              <c16:uniqueId val="{00000000-35B5-4A44-B9D2-692EBCE88DC2}"/>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885.97</c:v>
                </c:pt>
                <c:pt idx="2">
                  <c:v>854.16</c:v>
                </c:pt>
                <c:pt idx="3">
                  <c:v>848.31</c:v>
                </c:pt>
                <c:pt idx="4">
                  <c:v>774.99</c:v>
                </c:pt>
              </c:numCache>
            </c:numRef>
          </c:val>
          <c:smooth val="0"/>
          <c:extLst>
            <c:ext xmlns:c16="http://schemas.microsoft.com/office/drawing/2014/chart" uri="{C3380CC4-5D6E-409C-BE32-E72D297353CC}">
              <c16:uniqueId val="{00000001-35B5-4A44-B9D2-692EBCE88DC2}"/>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115.77</c:v>
                </c:pt>
                <c:pt idx="1">
                  <c:v>105.83</c:v>
                </c:pt>
                <c:pt idx="2">
                  <c:v>119.5</c:v>
                </c:pt>
                <c:pt idx="3">
                  <c:v>119.51</c:v>
                </c:pt>
                <c:pt idx="4">
                  <c:v>112.22</c:v>
                </c:pt>
              </c:numCache>
            </c:numRef>
          </c:val>
          <c:extLst>
            <c:ext xmlns:c16="http://schemas.microsoft.com/office/drawing/2014/chart" uri="{C3380CC4-5D6E-409C-BE32-E72D297353CC}">
              <c16:uniqueId val="{00000000-C650-4998-BB78-1831A65DACA3}"/>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89.94</c:v>
                </c:pt>
                <c:pt idx="2">
                  <c:v>93.13</c:v>
                </c:pt>
                <c:pt idx="3">
                  <c:v>94.38</c:v>
                </c:pt>
                <c:pt idx="4">
                  <c:v>96.57</c:v>
                </c:pt>
              </c:numCache>
            </c:numRef>
          </c:val>
          <c:smooth val="0"/>
          <c:extLst>
            <c:ext xmlns:c16="http://schemas.microsoft.com/office/drawing/2014/chart" uri="{C3380CC4-5D6E-409C-BE32-E72D297353CC}">
              <c16:uniqueId val="{00000001-C650-4998-BB78-1831A65DACA3}"/>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110.59</c:v>
                </c:pt>
                <c:pt idx="1">
                  <c:v>121.24</c:v>
                </c:pt>
                <c:pt idx="2">
                  <c:v>110.94</c:v>
                </c:pt>
                <c:pt idx="3">
                  <c:v>112.67</c:v>
                </c:pt>
                <c:pt idx="4">
                  <c:v>119.45</c:v>
                </c:pt>
              </c:numCache>
            </c:numRef>
          </c:val>
          <c:extLst>
            <c:ext xmlns:c16="http://schemas.microsoft.com/office/drawing/2014/chart" uri="{C3380CC4-5D6E-409C-BE32-E72D297353CC}">
              <c16:uniqueId val="{00000000-DA3B-401C-9B67-1C441245980D}"/>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168.57</c:v>
                </c:pt>
                <c:pt idx="2">
                  <c:v>167.97</c:v>
                </c:pt>
                <c:pt idx="3">
                  <c:v>165.45</c:v>
                </c:pt>
                <c:pt idx="4">
                  <c:v>161.54</c:v>
                </c:pt>
              </c:numCache>
            </c:numRef>
          </c:val>
          <c:smooth val="0"/>
          <c:extLst>
            <c:ext xmlns:c16="http://schemas.microsoft.com/office/drawing/2014/chart" uri="{C3380CC4-5D6E-409C-BE32-E72D297353CC}">
              <c16:uniqueId val="{00000001-DA3B-401C-9B67-1C441245980D}"/>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印西市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122</v>
      </c>
      <c r="AE8" s="49"/>
      <c r="AF8" s="49"/>
      <c r="AG8" s="49"/>
      <c r="AH8" s="49"/>
      <c r="AI8" s="49"/>
      <c r="AJ8" s="49"/>
      <c r="AK8" s="4"/>
      <c r="AL8" s="50">
        <f>データ!S6</f>
        <v>97263</v>
      </c>
      <c r="AM8" s="50"/>
      <c r="AN8" s="50"/>
      <c r="AO8" s="50"/>
      <c r="AP8" s="50"/>
      <c r="AQ8" s="50"/>
      <c r="AR8" s="50"/>
      <c r="AS8" s="50"/>
      <c r="AT8" s="45">
        <f>データ!T6</f>
        <v>123.79</v>
      </c>
      <c r="AU8" s="45"/>
      <c r="AV8" s="45"/>
      <c r="AW8" s="45"/>
      <c r="AX8" s="45"/>
      <c r="AY8" s="45"/>
      <c r="AZ8" s="45"/>
      <c r="BA8" s="45"/>
      <c r="BB8" s="45">
        <f>データ!U6</f>
        <v>785.71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80.209999999999994</v>
      </c>
      <c r="Q10" s="45"/>
      <c r="R10" s="45"/>
      <c r="S10" s="45"/>
      <c r="T10" s="45"/>
      <c r="U10" s="45"/>
      <c r="V10" s="45"/>
      <c r="W10" s="45">
        <f>データ!Q6</f>
        <v>80.56</v>
      </c>
      <c r="X10" s="45"/>
      <c r="Y10" s="45"/>
      <c r="Z10" s="45"/>
      <c r="AA10" s="45"/>
      <c r="AB10" s="45"/>
      <c r="AC10" s="45"/>
      <c r="AD10" s="50">
        <f>データ!R6</f>
        <v>2138</v>
      </c>
      <c r="AE10" s="50"/>
      <c r="AF10" s="50"/>
      <c r="AG10" s="50"/>
      <c r="AH10" s="50"/>
      <c r="AI10" s="50"/>
      <c r="AJ10" s="50"/>
      <c r="AK10" s="2"/>
      <c r="AL10" s="50">
        <f>データ!V6</f>
        <v>78058</v>
      </c>
      <c r="AM10" s="50"/>
      <c r="AN10" s="50"/>
      <c r="AO10" s="50"/>
      <c r="AP10" s="50"/>
      <c r="AQ10" s="50"/>
      <c r="AR10" s="50"/>
      <c r="AS10" s="50"/>
      <c r="AT10" s="45">
        <f>データ!W6</f>
        <v>18.32</v>
      </c>
      <c r="AU10" s="45"/>
      <c r="AV10" s="45"/>
      <c r="AW10" s="45"/>
      <c r="AX10" s="45"/>
      <c r="AY10" s="45"/>
      <c r="AZ10" s="45"/>
      <c r="BA10" s="45"/>
      <c r="BB10" s="45">
        <f>データ!X6</f>
        <v>4260.8100000000004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122319</v>
      </c>
      <c r="D6" s="33">
        <f t="shared" si="3"/>
        <v>47</v>
      </c>
      <c r="E6" s="33">
        <f t="shared" si="3"/>
        <v>17</v>
      </c>
      <c r="F6" s="33">
        <f t="shared" si="3"/>
        <v>1</v>
      </c>
      <c r="G6" s="33">
        <f t="shared" si="3"/>
        <v>0</v>
      </c>
      <c r="H6" s="33" t="str">
        <f t="shared" si="3"/>
        <v>千葉県　印西市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80.209999999999994</v>
      </c>
      <c r="Q6" s="34">
        <f t="shared" si="3"/>
        <v>80.56</v>
      </c>
      <c r="R6" s="34">
        <f t="shared" si="3"/>
        <v>2138</v>
      </c>
      <c r="S6" s="34">
        <f t="shared" si="3"/>
        <v>97263</v>
      </c>
      <c r="T6" s="34">
        <f t="shared" si="3"/>
        <v>123.79</v>
      </c>
      <c r="U6" s="34">
        <f t="shared" si="3"/>
        <v>785.71</v>
      </c>
      <c r="V6" s="34">
        <f t="shared" si="3"/>
        <v>78058</v>
      </c>
      <c r="W6" s="34">
        <f t="shared" si="3"/>
        <v>18.32</v>
      </c>
      <c r="X6" s="34">
        <f t="shared" si="3"/>
        <v>4260.8100000000004</v>
      </c>
      <c r="Y6" s="35">
        <f>IF(Y7="",NA(),Y7)</f>
        <v>108.46</v>
      </c>
      <c r="Z6" s="35">
        <f t="shared" ref="Z6:AH6" si="4">IF(Z7="",NA(),Z7)</f>
        <v>103.83</v>
      </c>
      <c r="AA6" s="35">
        <f t="shared" si="4"/>
        <v>120</v>
      </c>
      <c r="AB6" s="35">
        <f t="shared" si="4"/>
        <v>119.85</v>
      </c>
      <c r="AC6" s="35">
        <f t="shared" si="4"/>
        <v>117.21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190.05</v>
      </c>
      <c r="BG6" s="35">
        <f t="shared" ref="BG6:BO6" si="7">IF(BG7="",NA(),BG7)</f>
        <v>197.55</v>
      </c>
      <c r="BH6" s="35">
        <f t="shared" si="7"/>
        <v>165.29</v>
      </c>
      <c r="BI6" s="35">
        <f t="shared" si="7"/>
        <v>238.63</v>
      </c>
      <c r="BJ6" s="35">
        <f t="shared" si="7"/>
        <v>174.13</v>
      </c>
      <c r="BK6" s="35">
        <f t="shared" si="7"/>
        <v>708.85</v>
      </c>
      <c r="BL6" s="35">
        <f t="shared" si="7"/>
        <v>885.97</v>
      </c>
      <c r="BM6" s="35">
        <f t="shared" si="7"/>
        <v>854.16</v>
      </c>
      <c r="BN6" s="35">
        <f t="shared" si="7"/>
        <v>848.31</v>
      </c>
      <c r="BO6" s="35">
        <f t="shared" si="7"/>
        <v>774.99</v>
      </c>
      <c r="BP6" s="34" t="str">
        <f>IF(BP7="","",IF(BP7="-","【-】","【"&amp;SUBSTITUTE(TEXT(BP7,"#,##0.00"),"-","△")&amp;"】"))</f>
        <v>【728.30】</v>
      </c>
      <c r="BQ6" s="35">
        <f>IF(BQ7="",NA(),BQ7)</f>
        <v>115.77</v>
      </c>
      <c r="BR6" s="35">
        <f t="shared" ref="BR6:BZ6" si="8">IF(BR7="",NA(),BR7)</f>
        <v>105.83</v>
      </c>
      <c r="BS6" s="35">
        <f t="shared" si="8"/>
        <v>119.5</v>
      </c>
      <c r="BT6" s="35">
        <f t="shared" si="8"/>
        <v>119.51</v>
      </c>
      <c r="BU6" s="35">
        <f t="shared" si="8"/>
        <v>112.22</v>
      </c>
      <c r="BV6" s="35">
        <f t="shared" si="8"/>
        <v>89.47</v>
      </c>
      <c r="BW6" s="35">
        <f t="shared" si="8"/>
        <v>89.94</v>
      </c>
      <c r="BX6" s="35">
        <f t="shared" si="8"/>
        <v>93.13</v>
      </c>
      <c r="BY6" s="35">
        <f t="shared" si="8"/>
        <v>94.38</v>
      </c>
      <c r="BZ6" s="35">
        <f t="shared" si="8"/>
        <v>96.57</v>
      </c>
      <c r="CA6" s="34" t="str">
        <f>IF(CA7="","",IF(CA7="-","【-】","【"&amp;SUBSTITUTE(TEXT(CA7,"#,##0.00"),"-","△")&amp;"】"))</f>
        <v>【100.04】</v>
      </c>
      <c r="CB6" s="35">
        <f>IF(CB7="",NA(),CB7)</f>
        <v>110.59</v>
      </c>
      <c r="CC6" s="35">
        <f t="shared" ref="CC6:CK6" si="9">IF(CC7="",NA(),CC7)</f>
        <v>121.24</v>
      </c>
      <c r="CD6" s="35">
        <f t="shared" si="9"/>
        <v>110.94</v>
      </c>
      <c r="CE6" s="35">
        <f t="shared" si="9"/>
        <v>112.67</v>
      </c>
      <c r="CF6" s="35">
        <f t="shared" si="9"/>
        <v>119.45</v>
      </c>
      <c r="CG6" s="35">
        <f t="shared" si="9"/>
        <v>143.47999999999999</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64.75</v>
      </c>
      <c r="CS6" s="35">
        <f t="shared" si="10"/>
        <v>64.12</v>
      </c>
      <c r="CT6" s="35">
        <f t="shared" si="10"/>
        <v>64.87</v>
      </c>
      <c r="CU6" s="35">
        <f t="shared" si="10"/>
        <v>65.62</v>
      </c>
      <c r="CV6" s="35">
        <f t="shared" si="10"/>
        <v>64.67</v>
      </c>
      <c r="CW6" s="34" t="str">
        <f>IF(CW7="","",IF(CW7="-","【-】","【"&amp;SUBSTITUTE(TEXT(CW7,"#,##0.00"),"-","△")&amp;"】"))</f>
        <v>【60.09】</v>
      </c>
      <c r="CX6" s="35">
        <f>IF(CX7="",NA(),CX7)</f>
        <v>98.96</v>
      </c>
      <c r="CY6" s="35">
        <f t="shared" ref="CY6:DG6" si="11">IF(CY7="",NA(),CY7)</f>
        <v>98.99</v>
      </c>
      <c r="CZ6" s="35">
        <f t="shared" si="11"/>
        <v>99.06</v>
      </c>
      <c r="DA6" s="35">
        <f t="shared" si="11"/>
        <v>99.09</v>
      </c>
      <c r="DB6" s="35">
        <f t="shared" si="11"/>
        <v>99.17</v>
      </c>
      <c r="DC6" s="35">
        <f t="shared" si="11"/>
        <v>92.84</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0.09</v>
      </c>
      <c r="EG6" s="35">
        <f t="shared" si="14"/>
        <v>0.05</v>
      </c>
      <c r="EH6" s="35">
        <f t="shared" si="14"/>
        <v>6.68</v>
      </c>
      <c r="EI6" s="35">
        <f t="shared" si="14"/>
        <v>3.39</v>
      </c>
      <c r="EJ6" s="35">
        <f t="shared" si="14"/>
        <v>0.04</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122319</v>
      </c>
      <c r="D7" s="37">
        <v>47</v>
      </c>
      <c r="E7" s="37">
        <v>17</v>
      </c>
      <c r="F7" s="37">
        <v>1</v>
      </c>
      <c r="G7" s="37">
        <v>0</v>
      </c>
      <c r="H7" s="37" t="s">
        <v>110</v>
      </c>
      <c r="I7" s="37" t="s">
        <v>111</v>
      </c>
      <c r="J7" s="37" t="s">
        <v>112</v>
      </c>
      <c r="K7" s="37" t="s">
        <v>113</v>
      </c>
      <c r="L7" s="37" t="s">
        <v>114</v>
      </c>
      <c r="M7" s="37"/>
      <c r="N7" s="38" t="s">
        <v>115</v>
      </c>
      <c r="O7" s="38" t="s">
        <v>116</v>
      </c>
      <c r="P7" s="38">
        <v>80.209999999999994</v>
      </c>
      <c r="Q7" s="38">
        <v>80.56</v>
      </c>
      <c r="R7" s="38">
        <v>2138</v>
      </c>
      <c r="S7" s="38">
        <v>97263</v>
      </c>
      <c r="T7" s="38">
        <v>123.79</v>
      </c>
      <c r="U7" s="38">
        <v>785.71</v>
      </c>
      <c r="V7" s="38">
        <v>78058</v>
      </c>
      <c r="W7" s="38">
        <v>18.32</v>
      </c>
      <c r="X7" s="38">
        <v>4260.8100000000004</v>
      </c>
      <c r="Y7" s="38">
        <v>108.46</v>
      </c>
      <c r="Z7" s="38">
        <v>103.83</v>
      </c>
      <c r="AA7" s="38">
        <v>120</v>
      </c>
      <c r="AB7" s="38">
        <v>119.85</v>
      </c>
      <c r="AC7" s="38">
        <v>117.21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190.05</v>
      </c>
      <c r="BG7" s="38">
        <v>197.55</v>
      </c>
      <c r="BH7" s="38">
        <v>165.29</v>
      </c>
      <c r="BI7" s="38">
        <v>238.63</v>
      </c>
      <c r="BJ7" s="38">
        <v>174.13</v>
      </c>
      <c r="BK7" s="38">
        <v>708.85</v>
      </c>
      <c r="BL7" s="38">
        <v>885.97</v>
      </c>
      <c r="BM7" s="38">
        <v>854.16</v>
      </c>
      <c r="BN7" s="38">
        <v>848.31</v>
      </c>
      <c r="BO7" s="38">
        <v>774.99</v>
      </c>
      <c r="BP7" s="38">
        <v>728.3</v>
      </c>
      <c r="BQ7" s="38">
        <v>115.77</v>
      </c>
      <c r="BR7" s="38">
        <v>105.83</v>
      </c>
      <c r="BS7" s="38">
        <v>119.5</v>
      </c>
      <c r="BT7" s="38">
        <v>119.51</v>
      </c>
      <c r="BU7" s="38">
        <v>112.22</v>
      </c>
      <c r="BV7" s="38">
        <v>89.47</v>
      </c>
      <c r="BW7" s="38">
        <v>89.94</v>
      </c>
      <c r="BX7" s="38">
        <v>93.13</v>
      </c>
      <c r="BY7" s="38">
        <v>94.38</v>
      </c>
      <c r="BZ7" s="38">
        <v>96.57</v>
      </c>
      <c r="CA7" s="38">
        <v>100.04</v>
      </c>
      <c r="CB7" s="38">
        <v>110.59</v>
      </c>
      <c r="CC7" s="38">
        <v>121.24</v>
      </c>
      <c r="CD7" s="38">
        <v>110.94</v>
      </c>
      <c r="CE7" s="38">
        <v>112.67</v>
      </c>
      <c r="CF7" s="38">
        <v>119.45</v>
      </c>
      <c r="CG7" s="38">
        <v>143.47999999999999</v>
      </c>
      <c r="CH7" s="38">
        <v>168.57</v>
      </c>
      <c r="CI7" s="38">
        <v>167.97</v>
      </c>
      <c r="CJ7" s="38">
        <v>165.45</v>
      </c>
      <c r="CK7" s="38">
        <v>161.54</v>
      </c>
      <c r="CL7" s="38">
        <v>137.82</v>
      </c>
      <c r="CM7" s="38" t="s">
        <v>115</v>
      </c>
      <c r="CN7" s="38" t="s">
        <v>115</v>
      </c>
      <c r="CO7" s="38" t="s">
        <v>115</v>
      </c>
      <c r="CP7" s="38" t="s">
        <v>115</v>
      </c>
      <c r="CQ7" s="38" t="s">
        <v>115</v>
      </c>
      <c r="CR7" s="38">
        <v>64.75</v>
      </c>
      <c r="CS7" s="38">
        <v>64.12</v>
      </c>
      <c r="CT7" s="38">
        <v>64.87</v>
      </c>
      <c r="CU7" s="38">
        <v>65.62</v>
      </c>
      <c r="CV7" s="38">
        <v>64.67</v>
      </c>
      <c r="CW7" s="38">
        <v>60.09</v>
      </c>
      <c r="CX7" s="38">
        <v>98.96</v>
      </c>
      <c r="CY7" s="38">
        <v>98.99</v>
      </c>
      <c r="CZ7" s="38">
        <v>99.06</v>
      </c>
      <c r="DA7" s="38">
        <v>99.09</v>
      </c>
      <c r="DB7" s="38">
        <v>99.17</v>
      </c>
      <c r="DC7" s="38">
        <v>92.84</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0.09</v>
      </c>
      <c r="EG7" s="38">
        <v>0.05</v>
      </c>
      <c r="EH7" s="38">
        <v>6.68</v>
      </c>
      <c r="EI7" s="38">
        <v>3.39</v>
      </c>
      <c r="EJ7" s="38">
        <v>0.04</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2017-12-25T02:06:00Z</dcterms:created>
  <dcterms:modified xsi:type="dcterms:W3CDTF">2018-02-20T07:46:00Z</dcterms:modified>
  <cp:category/>
</cp:coreProperties>
</file>