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75" windowWidth="14940" windowHeight="786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MI76" i="4" l="1"/>
  <c r="HJ51" i="4"/>
  <c r="MA30" i="4"/>
  <c r="CS30" i="4"/>
  <c r="BZ76" i="4"/>
  <c r="IT76" i="4"/>
  <c r="CS51" i="4"/>
  <c r="HJ30" i="4"/>
  <c r="MA51" i="4"/>
  <c r="C11" i="5"/>
  <c r="D11" i="5"/>
  <c r="E11" i="5"/>
  <c r="B11" i="5"/>
  <c r="BK76" i="4" l="1"/>
  <c r="LH51" i="4"/>
  <c r="BZ51" i="4"/>
  <c r="BZ30" i="4"/>
  <c r="LT76" i="4"/>
  <c r="GQ51" i="4"/>
  <c r="LH30" i="4"/>
  <c r="IE76" i="4"/>
  <c r="GQ30" i="4"/>
  <c r="BG30" i="4"/>
  <c r="AV76" i="4"/>
  <c r="KO51" i="4"/>
  <c r="FX51" i="4"/>
  <c r="KO30" i="4"/>
  <c r="LE76" i="4"/>
  <c r="HP76" i="4"/>
  <c r="BG51" i="4"/>
  <c r="FX30" i="4"/>
  <c r="HA76" i="4"/>
  <c r="AN51" i="4"/>
  <c r="FE30" i="4"/>
  <c r="KP76" i="4"/>
  <c r="AN30" i="4"/>
  <c r="AG76" i="4"/>
  <c r="FE51" i="4"/>
  <c r="JV30" i="4"/>
  <c r="JV51" i="4"/>
  <c r="R76" i="4"/>
  <c r="KA76" i="4"/>
  <c r="EL51" i="4"/>
  <c r="JC30" i="4"/>
  <c r="JC51" i="4"/>
  <c r="GL76" i="4"/>
  <c r="U51" i="4"/>
  <c r="EL30" i="4"/>
  <c r="U30" i="4"/>
</calcChain>
</file>

<file path=xl/sharedStrings.xml><?xml version="1.0" encoding="utf-8"?>
<sst xmlns="http://schemas.openxmlformats.org/spreadsheetml/2006/main" count="290" uniqueCount="136">
  <si>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</si>
  <si>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</si>
  <si>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</si>
  <si>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</si>
  <si>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</si>
  <si>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</si>
  <si>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</si>
  <si>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</si>
  <si>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</si>
  <si>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</si>
  <si>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</si>
  <si>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</si>
  <si>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</si>
  <si>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</si>
  <si>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</si>
  <si>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</si>
  <si>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</si>
  <si>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</si>
  <si>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</si>
  <si>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</si>
  <si>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</si>
  <si>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</si>
  <si>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</si>
  <si>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</si>
  <si>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</si>
  <si>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</si>
  <si>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</si>
  <si>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</si>
  <si>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</si>
  <si>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</si>
  <si>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</si>
  <si>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</si>
  <si>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</si>
  <si>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</si>
  <si>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</si>
  <si>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</si>
  <si>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</si>
  <si>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</si>
  <si>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</si>
  <si>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</si>
  <si>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</si>
  <si>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</si>
  <si>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</si>
  <si>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</si>
  <si>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</si>
  <si>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</si>
  <si>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</si>
  <si>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</si>
  <si>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</si>
  <si>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</si>
  <si>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</si>
  <si>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</si>
  <si>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</si>
  <si>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</si>
  <si>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</si>
  <si>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</si>
  <si>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</si>
  <si>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</si>
  <si>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</si>
  <si>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</si>
  <si>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</si>
  <si>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</si>
  <si>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</si>
  <si>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</si>
  <si>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</si>
  <si>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</si>
  <si>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</si>
  <si>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</si>
  <si>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</si>
  <si>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</si>
  <si>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</si>
  <si>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</si>
  <si>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</si>
  <si>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</si>
  <si>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</si>
  <si>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</si>
  <si>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</si>
  <si>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</si>
  <si>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</si>
  <si>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</si>
  <si>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</si>
  <si>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</si>
  <si>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</si>
  <si>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</si>
  <si>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</si>
  <si>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</si>
  <si>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</si>
  <si>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</si>
  <si>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</si>
  <si>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</si>
  <si>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</si>
  <si>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</si>
  <si>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</si>
  <si>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</si>
  <si>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</si>
  <si>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</si>
  <si>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</si>
  <si>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</si>
  <si>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</si>
  <si>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</si>
  <si>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</si>
  <si>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</si>
  <si>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</si>
  <si>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</si>
  <si>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</si>
  <si>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</si>
  <si>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</si>
  <si>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</si>
  <si>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</si>
  <si>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</si>
  <si>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</si>
  <si>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</si>
  <si>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</si>
  <si>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</si>
  <si>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千葉県　成田市</t>
  </si>
  <si>
    <t>成田市東和田駐車場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</si>
  <si>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</si>
  <si>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</si>
  <si>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</si>
  <si>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</si>
  <si>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</si>
  <si>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</si>
  <si>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</si>
  <si>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</si>
  <si>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</si>
  <si>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</si>
  <si>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</si>
  <si>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</si>
  <si>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</si>
  <si>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</si>
  <si>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</si>
  <si>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</si>
  <si>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平均値を下回っているものの、収益的収支比率は例年150％以上となっており、安定しプラス収支となっている。また、他会計からの補助を使用せずに運営している。</t>
    <rPh sb="0" eb="3">
      <t>ヘイキンチ</t>
    </rPh>
    <rPh sb="4" eb="6">
      <t>シタマワ</t>
    </rPh>
    <rPh sb="14" eb="17">
      <t>シュウエキテキ</t>
    </rPh>
    <rPh sb="17" eb="19">
      <t>シュウシ</t>
    </rPh>
    <rPh sb="19" eb="21">
      <t>ヒリツ</t>
    </rPh>
    <rPh sb="22" eb="24">
      <t>レイネン</t>
    </rPh>
    <rPh sb="28" eb="30">
      <t>イジョウ</t>
    </rPh>
    <rPh sb="37" eb="39">
      <t>アンテイ</t>
    </rPh>
    <rPh sb="43" eb="45">
      <t>シュウシ</t>
    </rPh>
    <rPh sb="55" eb="56">
      <t>タ</t>
    </rPh>
    <rPh sb="56" eb="58">
      <t>カイケイ</t>
    </rPh>
    <rPh sb="61" eb="63">
      <t>ホジョ</t>
    </rPh>
    <rPh sb="64" eb="66">
      <t>シヨウ</t>
    </rPh>
    <rPh sb="69" eb="71">
      <t>ウンエイ</t>
    </rPh>
    <phoneticPr fontId="6"/>
  </si>
  <si>
    <t>施設の特性上、勤務されている方の利用が多いため、定期利用者が多く、1台当たりの駐車時間も長い。なお、定期駐車利用者については、期間内の駐車日数を把握していない。</t>
    <rPh sb="0" eb="2">
      <t>シセツ</t>
    </rPh>
    <rPh sb="3" eb="5">
      <t>トクセイ</t>
    </rPh>
    <rPh sb="5" eb="6">
      <t>ジョウ</t>
    </rPh>
    <rPh sb="7" eb="9">
      <t>キンム</t>
    </rPh>
    <rPh sb="14" eb="15">
      <t>カタ</t>
    </rPh>
    <rPh sb="16" eb="18">
      <t>リヨウ</t>
    </rPh>
    <rPh sb="19" eb="20">
      <t>オオ</t>
    </rPh>
    <rPh sb="24" eb="26">
      <t>テイキ</t>
    </rPh>
    <rPh sb="26" eb="29">
      <t>リヨウシャ</t>
    </rPh>
    <rPh sb="30" eb="31">
      <t>オオ</t>
    </rPh>
    <rPh sb="34" eb="35">
      <t>ダイ</t>
    </rPh>
    <rPh sb="35" eb="36">
      <t>ア</t>
    </rPh>
    <rPh sb="39" eb="41">
      <t>チュウシャ</t>
    </rPh>
    <rPh sb="41" eb="43">
      <t>ジカン</t>
    </rPh>
    <rPh sb="44" eb="45">
      <t>ナガ</t>
    </rPh>
    <rPh sb="50" eb="52">
      <t>テイキ</t>
    </rPh>
    <rPh sb="52" eb="54">
      <t>チュウシャ</t>
    </rPh>
    <rPh sb="54" eb="57">
      <t>リヨウシャ</t>
    </rPh>
    <rPh sb="63" eb="65">
      <t>キカン</t>
    </rPh>
    <rPh sb="65" eb="66">
      <t>ナイ</t>
    </rPh>
    <rPh sb="67" eb="69">
      <t>チュウシャ</t>
    </rPh>
    <rPh sb="69" eb="71">
      <t>ニッスウ</t>
    </rPh>
    <rPh sb="72" eb="74">
      <t>ハアク</t>
    </rPh>
    <phoneticPr fontId="6"/>
  </si>
  <si>
    <t>入退場管理システムなど設置後相当数の年数が経過している設備があるため、今後状況を確認しながら更新等について検討を進める。</t>
    <rPh sb="0" eb="3">
      <t>ニュウタイジョウ</t>
    </rPh>
    <rPh sb="3" eb="5">
      <t>カンリ</t>
    </rPh>
    <rPh sb="11" eb="13">
      <t>セッチ</t>
    </rPh>
    <rPh sb="13" eb="14">
      <t>ゴ</t>
    </rPh>
    <rPh sb="14" eb="17">
      <t>ソウトウスウ</t>
    </rPh>
    <rPh sb="18" eb="20">
      <t>ネンスウ</t>
    </rPh>
    <rPh sb="21" eb="23">
      <t>ケイカ</t>
    </rPh>
    <rPh sb="27" eb="29">
      <t>セツビ</t>
    </rPh>
    <rPh sb="35" eb="37">
      <t>コンゴ</t>
    </rPh>
    <rPh sb="37" eb="39">
      <t>ジョウキョウ</t>
    </rPh>
    <rPh sb="40" eb="42">
      <t>カクニン</t>
    </rPh>
    <rPh sb="46" eb="48">
      <t>コウシン</t>
    </rPh>
    <rPh sb="48" eb="49">
      <t>トウ</t>
    </rPh>
    <rPh sb="53" eb="55">
      <t>ケントウ</t>
    </rPh>
    <rPh sb="56" eb="57">
      <t>スス</t>
    </rPh>
    <phoneticPr fontId="6"/>
  </si>
  <si>
    <t>他会計の補助なく安定した収支状況であるが、収益的収支比率など、他駐車場施設の平均値より低い部分もあるので、今後も収支のバランスに注意しながら引き続き健全な経営に努める必要がある。
また、設備更新についても、適正な時期を見定めながら検討していく。</t>
    <rPh sb="0" eb="1">
      <t>タ</t>
    </rPh>
    <rPh sb="1" eb="3">
      <t>カイケイ</t>
    </rPh>
    <rPh sb="4" eb="6">
      <t>ホジョ</t>
    </rPh>
    <rPh sb="8" eb="10">
      <t>アンテイ</t>
    </rPh>
    <rPh sb="12" eb="14">
      <t>シュウシ</t>
    </rPh>
    <rPh sb="14" eb="16">
      <t>ジョウキョウ</t>
    </rPh>
    <rPh sb="21" eb="24">
      <t>シュウエキテキ</t>
    </rPh>
    <rPh sb="24" eb="26">
      <t>シュウシ</t>
    </rPh>
    <rPh sb="26" eb="28">
      <t>ヒリツ</t>
    </rPh>
    <rPh sb="31" eb="32">
      <t>タ</t>
    </rPh>
    <rPh sb="32" eb="35">
      <t>チュウシャジョウ</t>
    </rPh>
    <rPh sb="35" eb="37">
      <t>シセツ</t>
    </rPh>
    <rPh sb="38" eb="41">
      <t>ヘイキンチ</t>
    </rPh>
    <rPh sb="43" eb="44">
      <t>ヒク</t>
    </rPh>
    <rPh sb="45" eb="47">
      <t>ブブン</t>
    </rPh>
    <rPh sb="93" eb="95">
      <t>セツビ</t>
    </rPh>
    <rPh sb="95" eb="97">
      <t>コウシン</t>
    </rPh>
    <rPh sb="103" eb="105">
      <t>テキセイ</t>
    </rPh>
    <rPh sb="106" eb="108">
      <t>ジキ</t>
    </rPh>
    <rPh sb="109" eb="111">
      <t>ミサダ</t>
    </rPh>
    <rPh sb="115" eb="117">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</si>
</sst>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150.6</c:v>
                </c:pt>
                <c:pt idx="1">
                  <c:v>155</c:v>
                </c:pt>
                <c:pt idx="2">
                  <c:v>190</c:v>
                </c:pt>
                <c:pt idx="3">
                  <c:v>246.7</c:v>
                </c:pt>
                <c:pt idx="4">
                  <c:v>161.30000000000001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4935040"/>
        <c:axId val="849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4935040"/>
        <c:axId val="84936960"/>
      </c:lineChart>
      <c:dateAx>
        <c:axId val="84935040"/>
        <c:scaling>
          <c:orientation val="minMax"/>
        </c:scaling>
        <c:delete val="1"/>
        <c:axPos val="b"/>
        <c:numFmt formatCode="ge" sourceLinked="1"/>
        <c:majorTickMark val="none"/>
        <c:minorTickMark val="none"/>
        <c:tickLblPos val="none"/>
        <c:crossAx val="84936960"/>
        <c:crosses val="autoZero"/>
        <c:auto val="1"/>
        <c:lblOffset val="100"/>
        <c:baseTimeUnit val="years"/>
      </c:dateAx>
      <c:valAx>
        <c:axId val="8493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3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0026368"/>
        <c:axId val="90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0026368"/>
        <c:axId val="90028288"/>
      </c:lineChart>
      <c:dateAx>
        <c:axId val="90026368"/>
        <c:scaling>
          <c:orientation val="minMax"/>
        </c:scaling>
        <c:delete val="1"/>
        <c:axPos val="b"/>
        <c:numFmt formatCode="ge" sourceLinked="1"/>
        <c:majorTickMark val="none"/>
        <c:minorTickMark val="none"/>
        <c:tickLblPos val="none"/>
        <c:crossAx val="90028288"/>
        <c:crosses val="autoZero"/>
        <c:auto val="1"/>
        <c:lblOffset val="100"/>
        <c:baseTimeUnit val="years"/>
      </c:dateAx>
      <c:valAx>
        <c:axId val="9002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115520"/>
        <c:axId val="911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115520"/>
        <c:axId val="91117440"/>
      </c:lineChart>
      <c:dateAx>
        <c:axId val="91115520"/>
        <c:scaling>
          <c:orientation val="minMax"/>
        </c:scaling>
        <c:delete val="1"/>
        <c:axPos val="b"/>
        <c:numFmt formatCode="ge" sourceLinked="1"/>
        <c:majorTickMark val="none"/>
        <c:minorTickMark val="none"/>
        <c:tickLblPos val="none"/>
        <c:crossAx val="91117440"/>
        <c:crosses val="autoZero"/>
        <c:auto val="1"/>
        <c:lblOffset val="100"/>
        <c:baseTimeUnit val="years"/>
      </c:dateAx>
      <c:valAx>
        <c:axId val="9111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172224"/>
        <c:axId val="91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172224"/>
        <c:axId val="91178496"/>
      </c:lineChart>
      <c:dateAx>
        <c:axId val="91172224"/>
        <c:scaling>
          <c:orientation val="minMax"/>
        </c:scaling>
        <c:delete val="1"/>
        <c:axPos val="b"/>
        <c:numFmt formatCode="ge" sourceLinked="1"/>
        <c:majorTickMark val="none"/>
        <c:minorTickMark val="none"/>
        <c:tickLblPos val="none"/>
        <c:crossAx val="91178496"/>
        <c:crosses val="autoZero"/>
        <c:auto val="1"/>
        <c:lblOffset val="100"/>
        <c:baseTimeUnit val="years"/>
      </c:dateAx>
      <c:valAx>
        <c:axId val="9117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1214592"/>
        <c:axId val="91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1214592"/>
        <c:axId val="91216512"/>
      </c:lineChart>
      <c:dateAx>
        <c:axId val="91214592"/>
        <c:scaling>
          <c:orientation val="minMax"/>
        </c:scaling>
        <c:delete val="1"/>
        <c:axPos val="b"/>
        <c:numFmt formatCode="ge" sourceLinked="1"/>
        <c:majorTickMark val="none"/>
        <c:minorTickMark val="none"/>
        <c:tickLblPos val="none"/>
        <c:crossAx val="91216512"/>
        <c:crosses val="autoZero"/>
        <c:auto val="1"/>
        <c:lblOffset val="100"/>
        <c:baseTimeUnit val="years"/>
      </c:dateAx>
      <c:valAx>
        <c:axId val="9121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21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1271936"/>
        <c:axId val="91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1271936"/>
        <c:axId val="91273856"/>
      </c:lineChart>
      <c:dateAx>
        <c:axId val="91271936"/>
        <c:scaling>
          <c:orientation val="minMax"/>
        </c:scaling>
        <c:delete val="1"/>
        <c:axPos val="b"/>
        <c:numFmt formatCode="ge" sourceLinked="1"/>
        <c:majorTickMark val="none"/>
        <c:minorTickMark val="none"/>
        <c:tickLblPos val="none"/>
        <c:crossAx val="91273856"/>
        <c:crosses val="autoZero"/>
        <c:auto val="1"/>
        <c:lblOffset val="100"/>
        <c:baseTimeUnit val="years"/>
      </c:dateAx>
      <c:valAx>
        <c:axId val="9127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2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18.3</c:v>
                </c:pt>
                <c:pt idx="2">
                  <c:v>18.7</c:v>
                </c:pt>
                <c:pt idx="3">
                  <c:v>19.600000000000001</c:v>
                </c:pt>
                <c:pt idx="4">
                  <c:v>20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1320704"/>
        <c:axId val="91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1320704"/>
        <c:axId val="91322624"/>
      </c:lineChart>
      <c:dateAx>
        <c:axId val="91320704"/>
        <c:scaling>
          <c:orientation val="minMax"/>
        </c:scaling>
        <c:delete val="1"/>
        <c:axPos val="b"/>
        <c:numFmt formatCode="ge" sourceLinked="1"/>
        <c:majorTickMark val="none"/>
        <c:minorTickMark val="none"/>
        <c:tickLblPos val="none"/>
        <c:crossAx val="91322624"/>
        <c:crosses val="autoZero"/>
        <c:auto val="1"/>
        <c:lblOffset val="100"/>
        <c:baseTimeUnit val="years"/>
      </c:dateAx>
      <c:valAx>
        <c:axId val="913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33.6</c:v>
                </c:pt>
                <c:pt idx="1">
                  <c:v>35.5</c:v>
                </c:pt>
                <c:pt idx="2">
                  <c:v>47.4</c:v>
                </c:pt>
                <c:pt idx="3">
                  <c:v>59.5</c:v>
                </c:pt>
                <c:pt idx="4">
                  <c:v>38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1371392"/>
        <c:axId val="913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1371392"/>
        <c:axId val="91381760"/>
      </c:lineChart>
      <c:dateAx>
        <c:axId val="91371392"/>
        <c:scaling>
          <c:orientation val="minMax"/>
        </c:scaling>
        <c:delete val="1"/>
        <c:axPos val="b"/>
        <c:numFmt formatCode="ge" sourceLinked="1"/>
        <c:majorTickMark val="none"/>
        <c:minorTickMark val="none"/>
        <c:tickLblPos val="none"/>
        <c:crossAx val="91381760"/>
        <c:crosses val="autoZero"/>
        <c:auto val="1"/>
        <c:lblOffset val="100"/>
        <c:baseTimeUnit val="years"/>
      </c:dateAx>
      <c:valAx>
        <c:axId val="9138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7489</c:v>
                </c:pt>
                <c:pt idx="1">
                  <c:v>8375</c:v>
                </c:pt>
                <c:pt idx="2">
                  <c:v>14459</c:v>
                </c:pt>
                <c:pt idx="3">
                  <c:v>22909</c:v>
                </c:pt>
                <c:pt idx="4">
                  <c:v>13807</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1407488"/>
        <c:axId val="91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1407488"/>
        <c:axId val="91409408"/>
      </c:lineChart>
      <c:dateAx>
        <c:axId val="91407488"/>
        <c:scaling>
          <c:orientation val="minMax"/>
        </c:scaling>
        <c:delete val="1"/>
        <c:axPos val="b"/>
        <c:numFmt formatCode="ge" sourceLinked="1"/>
        <c:majorTickMark val="none"/>
        <c:minorTickMark val="none"/>
        <c:tickLblPos val="none"/>
        <c:crossAx val="91409408"/>
        <c:crosses val="autoZero"/>
        <c:auto val="1"/>
        <c:lblOffset val="100"/>
        <c:baseTimeUnit val="years"/>
      </c:dateAx>
      <c:valAx>
        <c:axId val="9140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千葉県成田市　成田市東和田駐車場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20145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530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150.6</v>
      </c>
      <c r="V31" s="117"/>
      <c r="W31" s="117"/>
      <c r="X31" s="117"/>
      <c r="Y31" s="117"/>
      <c r="Z31" s="117"/>
      <c r="AA31" s="117"/>
      <c r="AB31" s="117"/>
      <c r="AC31" s="117"/>
      <c r="AD31" s="117"/>
      <c r="AE31" s="117"/>
      <c r="AF31" s="117"/>
      <c r="AG31" s="117"/>
      <c r="AH31" s="117"/>
      <c r="AI31" s="117"/>
      <c r="AJ31" s="117"/>
      <c r="AK31" s="117"/>
      <c r="AL31" s="117"/>
      <c r="AM31" s="117"/>
      <c r="AN31" s="117">
        <f>データ!Z7</f>
        <v>155</v>
      </c>
      <c r="AO31" s="117"/>
      <c r="AP31" s="117"/>
      <c r="AQ31" s="117"/>
      <c r="AR31" s="117"/>
      <c r="AS31" s="117"/>
      <c r="AT31" s="117"/>
      <c r="AU31" s="117"/>
      <c r="AV31" s="117"/>
      <c r="AW31" s="117"/>
      <c r="AX31" s="117"/>
      <c r="AY31" s="117"/>
      <c r="AZ31" s="117"/>
      <c r="BA31" s="117"/>
      <c r="BB31" s="117"/>
      <c r="BC31" s="117"/>
      <c r="BD31" s="117"/>
      <c r="BE31" s="117"/>
      <c r="BF31" s="117"/>
      <c r="BG31" s="117">
        <f>データ!AA7</f>
        <v>190</v>
      </c>
      <c r="BH31" s="117"/>
      <c r="BI31" s="117"/>
      <c r="BJ31" s="117"/>
      <c r="BK31" s="117"/>
      <c r="BL31" s="117"/>
      <c r="BM31" s="117"/>
      <c r="BN31" s="117"/>
      <c r="BO31" s="117"/>
      <c r="BP31" s="117"/>
      <c r="BQ31" s="117"/>
      <c r="BR31" s="117"/>
      <c r="BS31" s="117"/>
      <c r="BT31" s="117"/>
      <c r="BU31" s="117"/>
      <c r="BV31" s="117"/>
      <c r="BW31" s="117"/>
      <c r="BX31" s="117"/>
      <c r="BY31" s="117"/>
      <c r="BZ31" s="117">
        <f>データ!AB7</f>
        <v>246.7</v>
      </c>
      <c r="CA31" s="117"/>
      <c r="CB31" s="117"/>
      <c r="CC31" s="117"/>
      <c r="CD31" s="117"/>
      <c r="CE31" s="117"/>
      <c r="CF31" s="117"/>
      <c r="CG31" s="117"/>
      <c r="CH31" s="117"/>
      <c r="CI31" s="117"/>
      <c r="CJ31" s="117"/>
      <c r="CK31" s="117"/>
      <c r="CL31" s="117"/>
      <c r="CM31" s="117"/>
      <c r="CN31" s="117"/>
      <c r="CO31" s="117"/>
      <c r="CP31" s="117"/>
      <c r="CQ31" s="117"/>
      <c r="CR31" s="117"/>
      <c r="CS31" s="117">
        <f>データ!AC7</f>
        <v>161.30000000000001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18.3</v>
      </c>
      <c r="JW31" s="119"/>
      <c r="JX31" s="119"/>
      <c r="JY31" s="119"/>
      <c r="JZ31" s="119"/>
      <c r="KA31" s="119"/>
      <c r="KB31" s="119"/>
      <c r="KC31" s="119"/>
      <c r="KD31" s="119"/>
      <c r="KE31" s="119"/>
      <c r="KF31" s="119"/>
      <c r="KG31" s="119"/>
      <c r="KH31" s="119"/>
      <c r="KI31" s="119"/>
      <c r="KJ31" s="119"/>
      <c r="KK31" s="119"/>
      <c r="KL31" s="119"/>
      <c r="KM31" s="119"/>
      <c r="KN31" s="120"/>
      <c r="KO31" s="118">
        <f>データ!DM7</f>
        <v>18.7</v>
      </c>
      <c r="KP31" s="119"/>
      <c r="KQ31" s="119"/>
      <c r="KR31" s="119"/>
      <c r="KS31" s="119"/>
      <c r="KT31" s="119"/>
      <c r="KU31" s="119"/>
      <c r="KV31" s="119"/>
      <c r="KW31" s="119"/>
      <c r="KX31" s="119"/>
      <c r="KY31" s="119"/>
      <c r="KZ31" s="119"/>
      <c r="LA31" s="119"/>
      <c r="LB31" s="119"/>
      <c r="LC31" s="119"/>
      <c r="LD31" s="119"/>
      <c r="LE31" s="119"/>
      <c r="LF31" s="119"/>
      <c r="LG31" s="120"/>
      <c r="LH31" s="118">
        <f>データ!DN7</f>
        <v>19.600000000000001</v>
      </c>
      <c r="LI31" s="119"/>
      <c r="LJ31" s="119"/>
      <c r="LK31" s="119"/>
      <c r="LL31" s="119"/>
      <c r="LM31" s="119"/>
      <c r="LN31" s="119"/>
      <c r="LO31" s="119"/>
      <c r="LP31" s="119"/>
      <c r="LQ31" s="119"/>
      <c r="LR31" s="119"/>
      <c r="LS31" s="119"/>
      <c r="LT31" s="119"/>
      <c r="LU31" s="119"/>
      <c r="LV31" s="119"/>
      <c r="LW31" s="119"/>
      <c r="LX31" s="119"/>
      <c r="LY31" s="119"/>
      <c r="LZ31" s="120"/>
      <c r="MA31" s="118">
        <f>データ!DO7</f>
        <v>20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33.6</v>
      </c>
      <c r="EM52" s="117"/>
      <c r="EN52" s="117"/>
      <c r="EO52" s="117"/>
      <c r="EP52" s="117"/>
      <c r="EQ52" s="117"/>
      <c r="ER52" s="117"/>
      <c r="ES52" s="117"/>
      <c r="ET52" s="117"/>
      <c r="EU52" s="117"/>
      <c r="EV52" s="117"/>
      <c r="EW52" s="117"/>
      <c r="EX52" s="117"/>
      <c r="EY52" s="117"/>
      <c r="EZ52" s="117"/>
      <c r="FA52" s="117"/>
      <c r="FB52" s="117"/>
      <c r="FC52" s="117"/>
      <c r="FD52" s="117"/>
      <c r="FE52" s="117">
        <f>データ!BG7</f>
        <v>35.5</v>
      </c>
      <c r="FF52" s="117"/>
      <c r="FG52" s="117"/>
      <c r="FH52" s="117"/>
      <c r="FI52" s="117"/>
      <c r="FJ52" s="117"/>
      <c r="FK52" s="117"/>
      <c r="FL52" s="117"/>
      <c r="FM52" s="117"/>
      <c r="FN52" s="117"/>
      <c r="FO52" s="117"/>
      <c r="FP52" s="117"/>
      <c r="FQ52" s="117"/>
      <c r="FR52" s="117"/>
      <c r="FS52" s="117"/>
      <c r="FT52" s="117"/>
      <c r="FU52" s="117"/>
      <c r="FV52" s="117"/>
      <c r="FW52" s="117"/>
      <c r="FX52" s="117">
        <f>データ!BH7</f>
        <v>47.4</v>
      </c>
      <c r="FY52" s="117"/>
      <c r="FZ52" s="117"/>
      <c r="GA52" s="117"/>
      <c r="GB52" s="117"/>
      <c r="GC52" s="117"/>
      <c r="GD52" s="117"/>
      <c r="GE52" s="117"/>
      <c r="GF52" s="117"/>
      <c r="GG52" s="117"/>
      <c r="GH52" s="117"/>
      <c r="GI52" s="117"/>
      <c r="GJ52" s="117"/>
      <c r="GK52" s="117"/>
      <c r="GL52" s="117"/>
      <c r="GM52" s="117"/>
      <c r="GN52" s="117"/>
      <c r="GO52" s="117"/>
      <c r="GP52" s="117"/>
      <c r="GQ52" s="117">
        <f>データ!BI7</f>
        <v>59.5</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7489</v>
      </c>
      <c r="JD52" s="125"/>
      <c r="JE52" s="125"/>
      <c r="JF52" s="125"/>
      <c r="JG52" s="125"/>
      <c r="JH52" s="125"/>
      <c r="JI52" s="125"/>
      <c r="JJ52" s="125"/>
      <c r="JK52" s="125"/>
      <c r="JL52" s="125"/>
      <c r="JM52" s="125"/>
      <c r="JN52" s="125"/>
      <c r="JO52" s="125"/>
      <c r="JP52" s="125"/>
      <c r="JQ52" s="125"/>
      <c r="JR52" s="125"/>
      <c r="JS52" s="125"/>
      <c r="JT52" s="125"/>
      <c r="JU52" s="125"/>
      <c r="JV52" s="125">
        <f>データ!BR7</f>
        <v>8375</v>
      </c>
      <c r="JW52" s="125"/>
      <c r="JX52" s="125"/>
      <c r="JY52" s="125"/>
      <c r="JZ52" s="125"/>
      <c r="KA52" s="125"/>
      <c r="KB52" s="125"/>
      <c r="KC52" s="125"/>
      <c r="KD52" s="125"/>
      <c r="KE52" s="125"/>
      <c r="KF52" s="125"/>
      <c r="KG52" s="125"/>
      <c r="KH52" s="125"/>
      <c r="KI52" s="125"/>
      <c r="KJ52" s="125"/>
      <c r="KK52" s="125"/>
      <c r="KL52" s="125"/>
      <c r="KM52" s="125"/>
      <c r="KN52" s="125"/>
      <c r="KO52" s="125">
        <f>データ!BS7</f>
        <v>14459</v>
      </c>
      <c r="KP52" s="125"/>
      <c r="KQ52" s="125"/>
      <c r="KR52" s="125"/>
      <c r="KS52" s="125"/>
      <c r="KT52" s="125"/>
      <c r="KU52" s="125"/>
      <c r="KV52" s="125"/>
      <c r="KW52" s="125"/>
      <c r="KX52" s="125"/>
      <c r="KY52" s="125"/>
      <c r="KZ52" s="125"/>
      <c r="LA52" s="125"/>
      <c r="LB52" s="125"/>
      <c r="LC52" s="125"/>
      <c r="LD52" s="125"/>
      <c r="LE52" s="125"/>
      <c r="LF52" s="125"/>
      <c r="LG52" s="125"/>
      <c r="LH52" s="125">
        <f>データ!BT7</f>
        <v>22909</v>
      </c>
      <c r="LI52" s="125"/>
      <c r="LJ52" s="125"/>
      <c r="LK52" s="125"/>
      <c r="LL52" s="125"/>
      <c r="LM52" s="125"/>
      <c r="LN52" s="125"/>
      <c r="LO52" s="125"/>
      <c r="LP52" s="125"/>
      <c r="LQ52" s="125"/>
      <c r="LR52" s="125"/>
      <c r="LS52" s="125"/>
      <c r="LT52" s="125"/>
      <c r="LU52" s="125"/>
      <c r="LV52" s="125"/>
      <c r="LW52" s="125"/>
      <c r="LX52" s="125"/>
      <c r="LY52" s="125"/>
      <c r="LZ52" s="125"/>
      <c r="MA52" s="125">
        <f>データ!BU7</f>
        <v>13807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705075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11300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122114</v>
      </c>
      <c r="D6" s="61">
        <f t="shared" si="1"/>
        <v>47</v>
      </c>
      <c r="E6" s="61">
        <f t="shared" si="1"/>
        <v>14</v>
      </c>
      <c r="F6" s="61">
        <f t="shared" si="1"/>
        <v>0</v>
      </c>
      <c r="G6" s="61">
        <f t="shared" si="1"/>
        <v>4</v>
      </c>
      <c r="H6" s="61" t="str">
        <f>SUBSTITUTE(H8,"　","")</f>
        <v>千葉県成田市</v>
      </c>
      <c r="I6" s="61" t="str">
        <f t="shared" si="1"/>
        <v>成田市東和田駐車場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41</v>
      </c>
      <c r="S6" s="63" t="str">
        <f t="shared" si="1"/>
        <v>商業施設</v>
      </c>
      <c r="T6" s="63" t="str">
        <f t="shared" si="1"/>
        <v>無</v>
      </c>
      <c r="U6" s="64">
        <f t="shared" si="1"/>
        <v>20145</v>
      </c>
      <c r="V6" s="64">
        <f t="shared" si="1"/>
        <v>530</v>
      </c>
      <c r="W6" s="64">
        <f t="shared" si="1"/>
        <v>1000</v>
      </c>
      <c r="X6" s="63" t="str">
        <f t="shared" si="1"/>
        <v>導入なし</v>
      </c>
      <c r="Y6" s="65">
        <f>IF(Y8="-",NA(),Y8)</f>
        <v>150.6</v>
      </c>
      <c r="Z6" s="65">
        <f t="shared" ref="Z6:AH6" si="2">IF(Z8="-",NA(),Z8)</f>
        <v>155</v>
      </c>
      <c r="AA6" s="65">
        <f t="shared" si="2"/>
        <v>190</v>
      </c>
      <c r="AB6" s="65">
        <f t="shared" si="2"/>
        <v>246.7</v>
      </c>
      <c r="AC6" s="65">
        <f t="shared" si="2"/>
        <v>161.30000000000001</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33.6</v>
      </c>
      <c r="BG6" s="65">
        <f t="shared" ref="BG6:BO6" si="5">IF(BG8="-",NA(),BG8)</f>
        <v>35.5</v>
      </c>
      <c r="BH6" s="65">
        <f t="shared" si="5"/>
        <v>47.4</v>
      </c>
      <c r="BI6" s="65">
        <f t="shared" si="5"/>
        <v>59.5</v>
      </c>
      <c r="BJ6" s="65">
        <f t="shared" si="5"/>
        <v>38</v>
      </c>
      <c r="BK6" s="65">
        <f t="shared" si="5"/>
        <v>51.9</v>
      </c>
      <c r="BL6" s="65">
        <f t="shared" si="5"/>
        <v>59.2</v>
      </c>
      <c r="BM6" s="65">
        <f t="shared" si="5"/>
        <v>64.5</v>
      </c>
      <c r="BN6" s="65">
        <f t="shared" si="5"/>
        <v>60</v>
      </c>
      <c r="BO6" s="65">
        <f t="shared" si="5"/>
        <v>52.8</v>
      </c>
      <c r="BP6" s="62" t="str">
        <f>IF(BP8="-","",IF(BP8="-","【-】","【"&amp;SUBSTITUTE(TEXT(BP8,"#,##0.0"),"-","△")&amp;"】"))</f>
        <v>【45.2】</v>
      </c>
      <c r="BQ6" s="66">
        <f>IF(BQ8="-",NA(),BQ8)</f>
        <v>7489</v>
      </c>
      <c r="BR6" s="66">
        <f t="shared" ref="BR6:BZ6" si="6">IF(BR8="-",NA(),BR8)</f>
        <v>8375</v>
      </c>
      <c r="BS6" s="66">
        <f t="shared" si="6"/>
        <v>14459</v>
      </c>
      <c r="BT6" s="66">
        <f t="shared" si="6"/>
        <v>22909</v>
      </c>
      <c r="BU6" s="66">
        <f t="shared" si="6"/>
        <v>13807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705075</v>
      </c>
      <c r="CN6" s="64">
        <f t="shared" si="7"/>
        <v>11300</v>
      </c>
      <c r="CO6" s="65"/>
      <c r="CP6" s="65"/>
      <c r="CQ6" s="65"/>
      <c r="CR6" s="65"/>
      <c r="CS6" s="65"/>
      <c r="CT6" s="65"/>
      <c r="CU6" s="65"/>
      <c r="CV6" s="65"/>
      <c r="CW6" s="65"/>
      <c r="CX6" s="65"/>
      <c r="CY6" s="62" t="s">
        <v>111</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18.3</v>
      </c>
      <c r="DM6" s="65">
        <f t="shared" si="9"/>
        <v>18.7</v>
      </c>
      <c r="DN6" s="65">
        <f t="shared" si="9"/>
        <v>19.600000000000001</v>
      </c>
      <c r="DO6" s="65">
        <f t="shared" si="9"/>
        <v>20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122114</v>
      </c>
      <c r="D7" s="61">
        <f t="shared" si="10"/>
        <v>47</v>
      </c>
      <c r="E7" s="61">
        <f t="shared" si="10"/>
        <v>14</v>
      </c>
      <c r="F7" s="61">
        <f t="shared" si="10"/>
        <v>0</v>
      </c>
      <c r="G7" s="61">
        <f t="shared" si="10"/>
        <v>4</v>
      </c>
      <c r="H7" s="61" t="str">
        <f t="shared" si="10"/>
        <v>千葉県　成田市</v>
      </c>
      <c r="I7" s="61" t="str">
        <f t="shared" si="10"/>
        <v>成田市東和田駐車場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41</v>
      </c>
      <c r="S7" s="63" t="str">
        <f t="shared" si="10"/>
        <v>商業施設</v>
      </c>
      <c r="T7" s="63" t="str">
        <f t="shared" si="10"/>
        <v>無</v>
      </c>
      <c r="U7" s="64">
        <f t="shared" si="10"/>
        <v>20145</v>
      </c>
      <c r="V7" s="64">
        <f t="shared" si="10"/>
        <v>530</v>
      </c>
      <c r="W7" s="64">
        <f t="shared" si="10"/>
        <v>1000</v>
      </c>
      <c r="X7" s="63" t="str">
        <f t="shared" si="10"/>
        <v>導入なし</v>
      </c>
      <c r="Y7" s="65">
        <f>Y8</f>
        <v>150.6</v>
      </c>
      <c r="Z7" s="65">
        <f t="shared" ref="Z7:AH7" si="11">Z8</f>
        <v>155</v>
      </c>
      <c r="AA7" s="65">
        <f t="shared" si="11"/>
        <v>190</v>
      </c>
      <c r="AB7" s="65">
        <f t="shared" si="11"/>
        <v>246.7</v>
      </c>
      <c r="AC7" s="65">
        <f t="shared" si="11"/>
        <v>161.30000000000001</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33.6</v>
      </c>
      <c r="BG7" s="65">
        <f t="shared" ref="BG7:BO7" si="14">BG8</f>
        <v>35.5</v>
      </c>
      <c r="BH7" s="65">
        <f t="shared" si="14"/>
        <v>47.4</v>
      </c>
      <c r="BI7" s="65">
        <f t="shared" si="14"/>
        <v>59.5</v>
      </c>
      <c r="BJ7" s="65">
        <f t="shared" si="14"/>
        <v>38</v>
      </c>
      <c r="BK7" s="65">
        <f t="shared" si="14"/>
        <v>51.9</v>
      </c>
      <c r="BL7" s="65">
        <f t="shared" si="14"/>
        <v>59.2</v>
      </c>
      <c r="BM7" s="65">
        <f t="shared" si="14"/>
        <v>64.5</v>
      </c>
      <c r="BN7" s="65">
        <f t="shared" si="14"/>
        <v>60</v>
      </c>
      <c r="BO7" s="65">
        <f t="shared" si="14"/>
        <v>52.8</v>
      </c>
      <c r="BP7" s="62"/>
      <c r="BQ7" s="66">
        <f>BQ8</f>
        <v>7489</v>
      </c>
      <c r="BR7" s="66">
        <f t="shared" ref="BR7:BZ7" si="15">BR8</f>
        <v>8375</v>
      </c>
      <c r="BS7" s="66">
        <f t="shared" si="15"/>
        <v>14459</v>
      </c>
      <c r="BT7" s="66">
        <f t="shared" si="15"/>
        <v>22909</v>
      </c>
      <c r="BU7" s="66">
        <f t="shared" si="15"/>
        <v>13807</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705075</v>
      </c>
      <c r="CN7" s="64">
        <f>CN8</f>
        <v>11300</v>
      </c>
      <c r="CO7" s="65" t="s">
        <v>113</v>
      </c>
      <c r="CP7" s="65" t="s">
        <v>113</v>
      </c>
      <c r="CQ7" s="65" t="s">
        <v>113</v>
      </c>
      <c r="CR7" s="65" t="s">
        <v>113</v>
      </c>
      <c r="CS7" s="65" t="s">
        <v>113</v>
      </c>
      <c r="CT7" s="65" t="s">
        <v>113</v>
      </c>
      <c r="CU7" s="65" t="s">
        <v>113</v>
      </c>
      <c r="CV7" s="65" t="s">
        <v>113</v>
      </c>
      <c r="CW7" s="65" t="s">
        <v>113</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18.3</v>
      </c>
      <c r="DM7" s="65">
        <f t="shared" si="17"/>
        <v>18.7</v>
      </c>
      <c r="DN7" s="65">
        <f t="shared" si="17"/>
        <v>19.600000000000001</v>
      </c>
      <c r="DO7" s="65">
        <f t="shared" si="17"/>
        <v>20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122114</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41</v>
      </c>
      <c r="S8" s="70" t="s">
        <v>123</v>
      </c>
      <c r="T8" s="70" t="s">
        <v>124</v>
      </c>
      <c r="U8" s="71">
        <v>20145</v>
      </c>
      <c r="V8" s="71">
        <v>530</v>
      </c>
      <c r="W8" s="71">
        <v>1000</v>
      </c>
      <c r="X8" s="70" t="s">
        <v>125</v>
      </c>
      <c r="Y8" s="72">
        <v>150.6</v>
      </c>
      <c r="Z8" s="72">
        <v>155</v>
      </c>
      <c r="AA8" s="72">
        <v>190</v>
      </c>
      <c r="AB8" s="72">
        <v>246.7</v>
      </c>
      <c r="AC8" s="72">
        <v>161.30000000000001</v>
      </c>
      <c r="AD8" s="72">
        <v>393.6</v>
      </c>
      <c r="AE8" s="72">
        <v>407.1</v>
      </c>
      <c r="AF8" s="72">
        <v>375.5</v>
      </c>
      <c r="AG8" s="72">
        <v>441.2</v>
      </c>
      <c r="AH8" s="72">
        <v>368.2</v>
      </c>
      <c r="AI8" s="69">
        <v>275.39999999999998</v>
      </c>
      <c r="AJ8" s="72" t="s">
        <v>118</v>
      </c>
      <c r="AK8" s="72">
        <v>0</v>
      </c>
      <c r="AL8" s="72">
        <v>0</v>
      </c>
      <c r="AM8" s="72">
        <v>0</v>
      </c>
      <c r="AN8" s="72">
        <v>0</v>
      </c>
      <c r="AO8" s="72">
        <v>11.4</v>
      </c>
      <c r="AP8" s="72">
        <v>11</v>
      </c>
      <c r="AQ8" s="72">
        <v>7.8</v>
      </c>
      <c r="AR8" s="72">
        <v>6.7</v>
      </c>
      <c r="AS8" s="72">
        <v>5.9</v>
      </c>
      <c r="AT8" s="69">
        <v>13.3</v>
      </c>
      <c r="AU8" s="73" t="s">
        <v>118</v>
      </c>
      <c r="AV8" s="73">
        <v>0</v>
      </c>
      <c r="AW8" s="73">
        <v>0</v>
      </c>
      <c r="AX8" s="73">
        <v>0</v>
      </c>
      <c r="AY8" s="73">
        <v>0</v>
      </c>
      <c r="AZ8" s="73">
        <v>105</v>
      </c>
      <c r="BA8" s="73">
        <v>61</v>
      </c>
      <c r="BB8" s="73">
        <v>40</v>
      </c>
      <c r="BC8" s="73">
        <v>27</v>
      </c>
      <c r="BD8" s="73">
        <v>29</v>
      </c>
      <c r="BE8" s="73">
        <v>140</v>
      </c>
      <c r="BF8" s="72">
        <v>33.6</v>
      </c>
      <c r="BG8" s="72">
        <v>35.5</v>
      </c>
      <c r="BH8" s="72">
        <v>47.4</v>
      </c>
      <c r="BI8" s="72">
        <v>59.5</v>
      </c>
      <c r="BJ8" s="72">
        <v>38</v>
      </c>
      <c r="BK8" s="72">
        <v>51.9</v>
      </c>
      <c r="BL8" s="72">
        <v>59.2</v>
      </c>
      <c r="BM8" s="72">
        <v>64.5</v>
      </c>
      <c r="BN8" s="72">
        <v>60</v>
      </c>
      <c r="BO8" s="72">
        <v>52.8</v>
      </c>
      <c r="BP8" s="69">
        <v>45.2</v>
      </c>
      <c r="BQ8" s="73">
        <v>7489</v>
      </c>
      <c r="BR8" s="73">
        <v>8375</v>
      </c>
      <c r="BS8" s="73">
        <v>14459</v>
      </c>
      <c r="BT8" s="74">
        <v>22909</v>
      </c>
      <c r="BU8" s="74">
        <v>13807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705075</v>
      </c>
      <c r="CN8" s="71">
        <v>11300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0</v>
      </c>
      <c r="DC8" s="72">
        <v>0</v>
      </c>
      <c r="DD8" s="72">
        <v>0</v>
      </c>
      <c r="DE8" s="72">
        <v>123.1</v>
      </c>
      <c r="DF8" s="72">
        <v>92.3</v>
      </c>
      <c r="DG8" s="72">
        <v>85.4</v>
      </c>
      <c r="DH8" s="72">
        <v>76.3</v>
      </c>
      <c r="DI8" s="72">
        <v>64.099999999999994</v>
      </c>
      <c r="DJ8" s="69">
        <v>122.6</v>
      </c>
      <c r="DK8" s="72" t="s">
        <v>118</v>
      </c>
      <c r="DL8" s="72">
        <v>18.3</v>
      </c>
      <c r="DM8" s="72">
        <v>18.7</v>
      </c>
      <c r="DN8" s="72">
        <v>19.600000000000001</v>
      </c>
      <c r="DO8" s="72">
        <v>20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2018-03-16T04:57:52Z</cp:lastPrinted>
  <dcterms:created xsi:type="dcterms:W3CDTF">2018-02-09T01:45:04Z</dcterms:created>
  <dcterms:modified xsi:type="dcterms:W3CDTF">2018-03-16T04:59:17Z</dcterms:modified>
</cp:coreProperties>
</file>