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6 経営比較分析表\20180921_病院\04 団体→県\"/>
    </mc:Choice>
  </mc:AlternateContent>
  <workbookProtection workbookPassword="B319" lockStructure="1"/>
  <bookViews>
    <workbookView xWindow="240" yWindow="45" windowWidth="14940" windowHeight="7650"/>
  </bookViews>
  <sheets>
    <sheet name="法適用_病院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GT80" i="4" s="1"/>
  <c r="EJ7" i="5"/>
  <c r="EI7" i="5"/>
  <c r="FH80" i="4" s="1"/>
  <c r="EH7" i="5"/>
  <c r="EG7" i="5"/>
  <c r="HM79" i="4" s="1"/>
  <c r="EF7" i="5"/>
  <c r="EE7" i="5"/>
  <c r="GA79" i="4" s="1"/>
  <c r="ED7" i="5"/>
  <c r="EC7" i="5"/>
  <c r="EO79" i="4" s="1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LJ55" i="4" s="1"/>
  <c r="DH7" i="5"/>
  <c r="DG7" i="5"/>
  <c r="KF55" i="4" s="1"/>
  <c r="DE7" i="5"/>
  <c r="DD7" i="5"/>
  <c r="IK56" i="4" s="1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EH55" i="4" s="1"/>
  <c r="CL7" i="5"/>
  <c r="CK7" i="5"/>
  <c r="DD55" i="4" s="1"/>
  <c r="CI7" i="5"/>
  <c r="CH7" i="5"/>
  <c r="BI56" i="4" s="1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LJ33" i="4" s="1"/>
  <c r="BP7" i="5"/>
  <c r="BO7" i="5"/>
  <c r="KF33" i="4" s="1"/>
  <c r="BM7" i="5"/>
  <c r="BL7" i="5"/>
  <c r="IK34" i="4" s="1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EH33" i="4" s="1"/>
  <c r="AT7" i="5"/>
  <c r="AS7" i="5"/>
  <c r="DD33" i="4" s="1"/>
  <c r="AQ7" i="5"/>
  <c r="AP7" i="5"/>
  <c r="BI34" i="4" s="1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ID12" i="4" s="1"/>
  <c r="AD6" i="5"/>
  <c r="AC6" i="5"/>
  <c r="JW10" i="4" s="1"/>
  <c r="AB6" i="5"/>
  <c r="AA6" i="5"/>
  <c r="Z6" i="5"/>
  <c r="Y6" i="5"/>
  <c r="X6" i="5"/>
  <c r="W6" i="5"/>
  <c r="CN12" i="4" s="1"/>
  <c r="V6" i="5"/>
  <c r="U6" i="5"/>
  <c r="B12" i="4" s="1"/>
  <c r="T6" i="5"/>
  <c r="S6" i="5"/>
  <c r="R6" i="5"/>
  <c r="Q6" i="5"/>
  <c r="P6" i="5"/>
  <c r="N6" i="5"/>
  <c r="EG8" i="4" s="1"/>
  <c r="M6" i="5"/>
  <c r="L6" i="5"/>
  <c r="AU8" i="4" s="1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H90" i="4"/>
  <c r="F90" i="4"/>
  <c r="D90" i="4"/>
  <c r="B90" i="4"/>
  <c r="MH80" i="4"/>
  <c r="LO80" i="4"/>
  <c r="KV80" i="4"/>
  <c r="KC80" i="4"/>
  <c r="JJ80" i="4"/>
  <c r="HM80" i="4"/>
  <c r="GA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HV56" i="4"/>
  <c r="GR56" i="4"/>
  <c r="FL56" i="4"/>
  <c r="EW56" i="4"/>
  <c r="EH56" i="4"/>
  <c r="DS56" i="4"/>
  <c r="DD56" i="4"/>
  <c r="BX56" i="4"/>
  <c r="AT56" i="4"/>
  <c r="P56" i="4"/>
  <c r="LY55" i="4"/>
  <c r="KU55" i="4"/>
  <c r="IZ55" i="4"/>
  <c r="IK55" i="4"/>
  <c r="HV55" i="4"/>
  <c r="HG55" i="4"/>
  <c r="GR55" i="4"/>
  <c r="EW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HV34" i="4"/>
  <c r="GR34" i="4"/>
  <c r="FL34" i="4"/>
  <c r="EW34" i="4"/>
  <c r="EH34" i="4"/>
  <c r="DS34" i="4"/>
  <c r="DD34" i="4"/>
  <c r="BX34" i="4"/>
  <c r="AT34" i="4"/>
  <c r="P34" i="4"/>
  <c r="LY33" i="4"/>
  <c r="KU33" i="4"/>
  <c r="IZ33" i="4"/>
  <c r="IK33" i="4"/>
  <c r="HV33" i="4"/>
  <c r="HG33" i="4"/>
  <c r="GR33" i="4"/>
  <c r="EW33" i="4"/>
  <c r="DS33" i="4"/>
  <c r="BX33" i="4"/>
  <c r="BI33" i="4"/>
  <c r="AT33" i="4"/>
  <c r="AE33" i="4"/>
  <c r="P33" i="4"/>
  <c r="JW12" i="4"/>
  <c r="EG12" i="4"/>
  <c r="AU12" i="4"/>
  <c r="LP10" i="4"/>
  <c r="ID10" i="4"/>
  <c r="FZ10" i="4"/>
  <c r="EG10" i="4"/>
  <c r="CN10" i="4"/>
  <c r="AU10" i="4"/>
  <c r="B10" i="4"/>
  <c r="LP8" i="4"/>
  <c r="JW8" i="4"/>
  <c r="ID8" i="4"/>
  <c r="CN8" i="4"/>
  <c r="B8" i="4"/>
  <c r="HM78" i="4" l="1"/>
  <c r="FL54" i="4"/>
  <c r="FL32" i="4"/>
  <c r="CS78" i="4"/>
  <c r="BX32" i="4"/>
  <c r="MN54" i="4"/>
  <c r="BX54" i="4"/>
  <c r="MN32" i="4"/>
  <c r="MH78" i="4"/>
  <c r="IZ54" i="4"/>
  <c r="IZ32" i="4"/>
  <c r="C11" i="5"/>
  <c r="D11" i="5"/>
  <c r="E11" i="5"/>
  <c r="B11" i="5"/>
  <c r="AN78" i="4" l="1"/>
  <c r="AE54" i="4"/>
  <c r="AE32" i="4"/>
  <c r="HG32" i="4"/>
  <c r="KU54" i="4"/>
  <c r="KU32" i="4"/>
  <c r="KC78" i="4"/>
  <c r="HG54" i="4"/>
  <c r="FH78" i="4"/>
  <c r="DS54" i="4"/>
  <c r="DS32" i="4"/>
  <c r="EO78" i="4"/>
  <c r="DD54" i="4"/>
  <c r="DD32" i="4"/>
  <c r="P54" i="4"/>
  <c r="U78" i="4"/>
  <c r="P32" i="4"/>
  <c r="KF54" i="4"/>
  <c r="KF32" i="4"/>
  <c r="JJ78" i="4"/>
  <c r="GR54" i="4"/>
  <c r="GR32" i="4"/>
  <c r="LO78" i="4"/>
  <c r="IK54" i="4"/>
  <c r="IK32" i="4"/>
  <c r="EW54" i="4"/>
  <c r="GT78" i="4"/>
  <c r="EW32" i="4"/>
  <c r="BI32" i="4"/>
  <c r="BZ78" i="4"/>
  <c r="BI54" i="4"/>
  <c r="LY54" i="4"/>
  <c r="LY32" i="4"/>
  <c r="LJ54" i="4"/>
  <c r="LJ32" i="4"/>
  <c r="KV78" i="4"/>
  <c r="HV54" i="4"/>
  <c r="HV32" i="4"/>
  <c r="GA78" i="4"/>
  <c r="EH54" i="4"/>
  <c r="BG78" i="4"/>
  <c r="AT54" i="4"/>
  <c r="AT32" i="4"/>
  <c r="EH32" i="4"/>
</calcChain>
</file>

<file path=xl/sharedStrings.xml><?xml version="1.0" encoding="utf-8"?>
<sst xmlns="http://schemas.openxmlformats.org/spreadsheetml/2006/main" count="287" uniqueCount="148">
  <si>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</si>
  <si>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</si>
  <si>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</si>
  <si>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</si>
  <si>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</si>
  <si>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</si>
  <si>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</si>
  <si>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</si>
  <si>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</si>
  <si>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</si>
  <si>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</si>
  <si>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</si>
  <si>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</si>
  <si>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</si>
  <si>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</si>
  <si>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</si>
  <si>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</si>
  <si>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</si>
  <si>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</si>
  <si>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</si>
  <si>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</si>
  <si>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</si>
  <si>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</si>
  <si>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</si>
  <si>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</si>
  <si>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</si>
  <si>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</si>
  <si>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</si>
  <si>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</si>
  <si>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</si>
  <si>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</si>
  <si>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</si>
  <si>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</si>
  <si>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</si>
  <si>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</si>
  <si>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</si>
  <si>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</si>
  <si>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</si>
  <si>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</si>
  <si>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</si>
  <si>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</si>
  <si>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</si>
  <si>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</si>
  <si>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</si>
  <si>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</si>
  <si>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</si>
  <si>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</si>
  <si>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</si>
  <si>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</si>
  <si>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</si>
  <si>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</si>
  <si>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</si>
  <si>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</si>
  <si>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</si>
  <si>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</si>
  <si>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</si>
  <si>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</si>
  <si>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</si>
  <si>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</si>
  <si>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</si>
  <si>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</si>
  <si>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</si>
  <si>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</si>
  <si>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</si>
  <si>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</si>
  <si>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</si>
  <si>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</si>
  <si>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</si>
  <si>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</si>
  <si>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</si>
  <si>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</si>
  <si>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</si>
  <si>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</si>
  <si>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</si>
  <si>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</si>
  <si>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</si>
  <si>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</si>
  <si>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</si>
  <si>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</si>
  <si>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</si>
  <si>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</si>
  <si>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</si>
  <si>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</si>
  <si>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</si>
  <si>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</si>
  <si>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</si>
  <si>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</si>
  <si>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</si>
  <si>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</si>
  <si>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</si>
  <si>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</si>
  <si>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</si>
  <si>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</si>
  <si>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</si>
  <si>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</si>
  <si>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</si>
  <si>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</si>
  <si>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</si>
  <si>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</si>
  <si>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</si>
  <si>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</si>
  <si>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</si>
  <si>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</si>
  <si>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</si>
  <si>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</si>
  <si>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</si>
  <si>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</si>
  <si>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</si>
  <si>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</si>
  <si>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</si>
  <si>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</si>
  <si>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</si>
  <si>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</si>
  <si>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</si>
  <si>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</si>
  <si>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</si>
  <si>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</si>
  <si>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</si>
  <si>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</si>
  <si>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</si>
  <si>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</si>
  <si>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</si>
  <si>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</si>
  <si>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千葉県</t>
  </si>
  <si>
    <t>松戸市</t>
  </si>
  <si>
    <t>国保松戸市立病院</t>
  </si>
  <si>
    <t>条例全部</t>
  </si>
  <si>
    <t>病院事業</t>
  </si>
  <si>
    <t>一般病院</t>
  </si>
  <si>
    <t>500床以上</t>
  </si>
  <si>
    <t>直営</t>
  </si>
  <si>
    <t>対象</t>
  </si>
  <si>
    <t>ド I 未 訓 ガ</t>
  </si>
  <si>
    <t>救 臨 が 感 災 地</t>
  </si>
  <si>
    <t>非該当</t>
  </si>
  <si>
    <t>７：１</t>
  </si>
  <si>
    <t>-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</si>
  <si>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</si>
  <si>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</si>
  <si>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</si>
  <si>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</si>
  <si>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</si>
  <si>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</si>
  <si>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 xml:space="preserve"> 地域の中核病院として、一般診療のほか、高度な先進医療、特定疾患治療の充実を図るとともに、夜間小児急病センターに医師を派遣するなど、市民への良質で安全かつ安心な医療サービスの提供に努めております。</t>
    <rPh sb="1" eb="3">
      <t>チイキ</t>
    </rPh>
    <rPh sb="4" eb="6">
      <t>チュウカク</t>
    </rPh>
    <rPh sb="6" eb="8">
      <t>ビョウイン</t>
    </rPh>
    <rPh sb="12" eb="14">
      <t>イッパン</t>
    </rPh>
    <rPh sb="14" eb="16">
      <t>シンリョウ</t>
    </rPh>
    <rPh sb="20" eb="22">
      <t>コウド</t>
    </rPh>
    <rPh sb="23" eb="25">
      <t>センシン</t>
    </rPh>
    <rPh sb="25" eb="27">
      <t>イリョウ</t>
    </rPh>
    <rPh sb="28" eb="30">
      <t>トクテイ</t>
    </rPh>
    <rPh sb="30" eb="32">
      <t>シッカン</t>
    </rPh>
    <rPh sb="32" eb="34">
      <t>チリョウ</t>
    </rPh>
    <rPh sb="35" eb="37">
      <t>ジュウジツ</t>
    </rPh>
    <rPh sb="38" eb="39">
      <t>ハカ</t>
    </rPh>
    <rPh sb="45" eb="47">
      <t>ヤカン</t>
    </rPh>
    <rPh sb="47" eb="49">
      <t>ショウニ</t>
    </rPh>
    <rPh sb="49" eb="51">
      <t>キュウビョウ</t>
    </rPh>
    <rPh sb="56" eb="58">
      <t>イシ</t>
    </rPh>
    <rPh sb="59" eb="61">
      <t>ハケン</t>
    </rPh>
    <rPh sb="66" eb="68">
      <t>シミン</t>
    </rPh>
    <rPh sb="70" eb="72">
      <t>リョウシツ</t>
    </rPh>
    <rPh sb="73" eb="75">
      <t>アンゼン</t>
    </rPh>
    <rPh sb="77" eb="79">
      <t>アンシン</t>
    </rPh>
    <rPh sb="80" eb="82">
      <t>イリョウ</t>
    </rPh>
    <rPh sb="87" eb="89">
      <t>テイキョウ</t>
    </rPh>
    <rPh sb="90" eb="91">
      <t>ツト</t>
    </rPh>
    <phoneticPr fontId="5"/>
  </si>
  <si>
    <t xml:space="preserve"> 平成29年12月27日に松戸市千駄堀地区へ新病院建設・移転の予定である。建物が新築されることと、移転に伴い医療器械を大幅に更新する予定である。</t>
    <rPh sb="1" eb="3">
      <t>ヘイセイ</t>
    </rPh>
    <rPh sb="5" eb="6">
      <t>ネン</t>
    </rPh>
    <rPh sb="8" eb="9">
      <t>ガツ</t>
    </rPh>
    <rPh sb="11" eb="12">
      <t>ニチ</t>
    </rPh>
    <rPh sb="13" eb="16">
      <t>マツドシ</t>
    </rPh>
    <rPh sb="16" eb="19">
      <t>センダボリ</t>
    </rPh>
    <rPh sb="19" eb="21">
      <t>チク</t>
    </rPh>
    <rPh sb="22" eb="25">
      <t>シンビョウイン</t>
    </rPh>
    <rPh sb="25" eb="27">
      <t>ケンセツ</t>
    </rPh>
    <rPh sb="28" eb="30">
      <t>イテン</t>
    </rPh>
    <rPh sb="31" eb="33">
      <t>ヨテイ</t>
    </rPh>
    <rPh sb="37" eb="39">
      <t>タテモノ</t>
    </rPh>
    <rPh sb="40" eb="42">
      <t>シンチク</t>
    </rPh>
    <rPh sb="49" eb="51">
      <t>イテン</t>
    </rPh>
    <rPh sb="52" eb="53">
      <t>トモナ</t>
    </rPh>
    <rPh sb="54" eb="56">
      <t>イリョウ</t>
    </rPh>
    <rPh sb="56" eb="58">
      <t>キカイ</t>
    </rPh>
    <rPh sb="59" eb="61">
      <t>オオハバ</t>
    </rPh>
    <rPh sb="62" eb="64">
      <t>コウシン</t>
    </rPh>
    <rPh sb="66" eb="68">
      <t>ヨテイ</t>
    </rPh>
    <phoneticPr fontId="5"/>
  </si>
  <si>
    <t>学術・研究機関出身</t>
    <rPh sb="0" eb="2">
      <t>ガクジュツ</t>
    </rPh>
    <rPh sb="3" eb="5">
      <t>ケンキュウ</t>
    </rPh>
    <rPh sb="5" eb="7">
      <t>キカン</t>
    </rPh>
    <rPh sb="7" eb="9">
      <t>シュッシン</t>
    </rPh>
    <phoneticPr fontId="5"/>
  </si>
  <si>
    <t>　平成29年12月27日に松戸市千駄堀地区の新病院へ移転を予定している。新病院では、救急外来・集中治療病棟・手術室・検査室を医療動線上に配置し、診療体制の大幅な効率化を図る予定である。また、平成28年度で「松戸市病院事業経営計画第１次」が終了することに伴い、次期「松戸市病院事業経営計画第２次」に基づき、経営改善を図っていく所存である。</t>
    <rPh sb="1" eb="3">
      <t>ヘイセイ</t>
    </rPh>
    <rPh sb="5" eb="6">
      <t>ネン</t>
    </rPh>
    <rPh sb="8" eb="9">
      <t>ガツ</t>
    </rPh>
    <rPh sb="11" eb="12">
      <t>ニチ</t>
    </rPh>
    <rPh sb="13" eb="16">
      <t>マツドシ</t>
    </rPh>
    <rPh sb="16" eb="19">
      <t>センダボリ</t>
    </rPh>
    <rPh sb="19" eb="21">
      <t>チク</t>
    </rPh>
    <rPh sb="22" eb="25">
      <t>シンビョウイン</t>
    </rPh>
    <rPh sb="26" eb="28">
      <t>イテン</t>
    </rPh>
    <rPh sb="29" eb="31">
      <t>ヨテイ</t>
    </rPh>
    <rPh sb="36" eb="39">
      <t>シンビョウイン</t>
    </rPh>
    <rPh sb="42" eb="44">
      <t>キュウキュウ</t>
    </rPh>
    <rPh sb="44" eb="46">
      <t>ガイライ</t>
    </rPh>
    <rPh sb="47" eb="49">
      <t>シュウチュウ</t>
    </rPh>
    <rPh sb="49" eb="51">
      <t>チリョウ</t>
    </rPh>
    <rPh sb="51" eb="53">
      <t>ビョウトウ</t>
    </rPh>
    <rPh sb="54" eb="56">
      <t>シュジュツ</t>
    </rPh>
    <rPh sb="56" eb="57">
      <t>シツ</t>
    </rPh>
    <rPh sb="58" eb="61">
      <t>ケンサシツ</t>
    </rPh>
    <rPh sb="62" eb="64">
      <t>イリョウ</t>
    </rPh>
    <rPh sb="64" eb="66">
      <t>ドウセン</t>
    </rPh>
    <rPh sb="66" eb="67">
      <t>ジョウ</t>
    </rPh>
    <rPh sb="68" eb="70">
      <t>ハイチ</t>
    </rPh>
    <rPh sb="86" eb="88">
      <t>ヨテイ</t>
    </rPh>
    <rPh sb="95" eb="97">
      <t>ヘイセイ</t>
    </rPh>
    <rPh sb="99" eb="101">
      <t>ネンド</t>
    </rPh>
    <rPh sb="103" eb="106">
      <t>マツドシ</t>
    </rPh>
    <rPh sb="106" eb="108">
      <t>ビョウイン</t>
    </rPh>
    <rPh sb="108" eb="110">
      <t>ジギョウ</t>
    </rPh>
    <rPh sb="110" eb="112">
      <t>ケイエイ</t>
    </rPh>
    <rPh sb="112" eb="114">
      <t>ケイカク</t>
    </rPh>
    <rPh sb="114" eb="115">
      <t>ダイ</t>
    </rPh>
    <rPh sb="116" eb="117">
      <t>ジ</t>
    </rPh>
    <rPh sb="126" eb="127">
      <t>トモナ</t>
    </rPh>
    <rPh sb="129" eb="131">
      <t>ジキ</t>
    </rPh>
    <rPh sb="132" eb="135">
      <t>マツドシ</t>
    </rPh>
    <rPh sb="135" eb="137">
      <t>ビョウイン</t>
    </rPh>
    <rPh sb="137" eb="139">
      <t>ジギョウ</t>
    </rPh>
    <rPh sb="139" eb="141">
      <t>ケイエイ</t>
    </rPh>
    <rPh sb="141" eb="143">
      <t>ケイカク</t>
    </rPh>
    <rPh sb="143" eb="144">
      <t>ダイ</t>
    </rPh>
    <rPh sb="145" eb="146">
      <t>ジ</t>
    </rPh>
    <rPh sb="148" eb="149">
      <t>モト</t>
    </rPh>
    <rPh sb="152" eb="154">
      <t>ケイエイ</t>
    </rPh>
    <rPh sb="154" eb="156">
      <t>カイゼン</t>
    </rPh>
    <rPh sb="157" eb="158">
      <t>ハカ</t>
    </rPh>
    <rPh sb="162" eb="164">
      <t>ショゾン</t>
    </rPh>
    <phoneticPr fontId="5"/>
  </si>
  <si>
    <t>　経常収支比率は平均値を3.6％下回っているが、当病院前年度比では1.2％増加している。医業収支比率は平均値を4.9％下回っており、給与費及び材料費等の医業費用の増加が原因となっている。累積欠損金比率はほぼ平均値である。病床利用率は許可病床ベースで70.1％（稼動病床ベースは75.4％）で平均値より下回っており、入院患者数減少によるものである。入院患者１人１日当たり収益は、主に手術件数の減少が原因で平均を下回ってしまった。職員給与費対医業収益比率は、給与費増加により類似病院に比べ高い水準となっている。材料費対医業収益比率は前年度に引続き、類似病院平均値を下回り順調に推移している。</t>
    <rPh sb="1" eb="3">
      <t>ケイジョウ</t>
    </rPh>
    <rPh sb="3" eb="5">
      <t>シュウシ</t>
    </rPh>
    <rPh sb="5" eb="7">
      <t>ヒリツ</t>
    </rPh>
    <rPh sb="8" eb="11">
      <t>ヘイキンチ</t>
    </rPh>
    <rPh sb="16" eb="18">
      <t>シタマワ</t>
    </rPh>
    <rPh sb="24" eb="25">
      <t>トウ</t>
    </rPh>
    <rPh sb="25" eb="27">
      <t>ビョウイン</t>
    </rPh>
    <rPh sb="27" eb="31">
      <t>ゼンネンドヒ</t>
    </rPh>
    <rPh sb="37" eb="39">
      <t>ゾウカ</t>
    </rPh>
    <rPh sb="44" eb="46">
      <t>イギョウ</t>
    </rPh>
    <rPh sb="46" eb="48">
      <t>シュウシ</t>
    </rPh>
    <rPh sb="48" eb="50">
      <t>ヒリツ</t>
    </rPh>
    <rPh sb="51" eb="54">
      <t>ヘイキンチ</t>
    </rPh>
    <rPh sb="59" eb="61">
      <t>シタマワ</t>
    </rPh>
    <rPh sb="66" eb="68">
      <t>キュウヨ</t>
    </rPh>
    <rPh sb="68" eb="69">
      <t>ヒ</t>
    </rPh>
    <rPh sb="69" eb="70">
      <t>オヨ</t>
    </rPh>
    <rPh sb="71" eb="75">
      <t>ザイリョウヒトウ</t>
    </rPh>
    <rPh sb="76" eb="78">
      <t>イギョウ</t>
    </rPh>
    <rPh sb="78" eb="80">
      <t>ヒヨウ</t>
    </rPh>
    <rPh sb="81" eb="83">
      <t>ゾウカ</t>
    </rPh>
    <rPh sb="84" eb="86">
      <t>ゲンイン</t>
    </rPh>
    <rPh sb="93" eb="95">
      <t>ルイセキ</t>
    </rPh>
    <rPh sb="95" eb="98">
      <t>ケッソンキン</t>
    </rPh>
    <rPh sb="98" eb="100">
      <t>ヒリツ</t>
    </rPh>
    <rPh sb="103" eb="105">
      <t>ヘイキン</t>
    </rPh>
    <rPh sb="105" eb="106">
      <t>チ</t>
    </rPh>
    <rPh sb="110" eb="112">
      <t>ビョウショウ</t>
    </rPh>
    <rPh sb="112" eb="115">
      <t>リヨウリツ</t>
    </rPh>
    <rPh sb="116" eb="118">
      <t>キョカ</t>
    </rPh>
    <rPh sb="118" eb="120">
      <t>ビョウショウ</t>
    </rPh>
    <rPh sb="130" eb="132">
      <t>カドウ</t>
    </rPh>
    <rPh sb="132" eb="134">
      <t>ビョウショウ</t>
    </rPh>
    <rPh sb="145" eb="148">
      <t>ヘイキンチ</t>
    </rPh>
    <rPh sb="150" eb="152">
      <t>シタマワ</t>
    </rPh>
    <rPh sb="157" eb="159">
      <t>ニュウイン</t>
    </rPh>
    <rPh sb="159" eb="162">
      <t>カンジャスウ</t>
    </rPh>
    <rPh sb="162" eb="164">
      <t>ゲンショウ</t>
    </rPh>
    <rPh sb="173" eb="175">
      <t>ニュウイン</t>
    </rPh>
    <rPh sb="175" eb="177">
      <t>カンジャ</t>
    </rPh>
    <rPh sb="178" eb="179">
      <t>リ</t>
    </rPh>
    <rPh sb="180" eb="181">
      <t>ニチ</t>
    </rPh>
    <rPh sb="181" eb="182">
      <t>ア</t>
    </rPh>
    <rPh sb="184" eb="186">
      <t>シュウエキ</t>
    </rPh>
    <rPh sb="188" eb="189">
      <t>オモ</t>
    </rPh>
    <rPh sb="190" eb="192">
      <t>シュジュツ</t>
    </rPh>
    <rPh sb="192" eb="194">
      <t>ケンスウ</t>
    </rPh>
    <rPh sb="201" eb="203">
      <t>ヘイキン</t>
    </rPh>
    <rPh sb="213" eb="215">
      <t>ショクイン</t>
    </rPh>
    <rPh sb="215" eb="217">
      <t>キュウヨ</t>
    </rPh>
    <rPh sb="217" eb="218">
      <t>ヒ</t>
    </rPh>
    <rPh sb="218" eb="219">
      <t>タイ</t>
    </rPh>
    <rPh sb="219" eb="221">
      <t>イギョウ</t>
    </rPh>
    <rPh sb="221" eb="223">
      <t>シュウエキ</t>
    </rPh>
    <rPh sb="223" eb="225">
      <t>ヒリツ</t>
    </rPh>
    <rPh sb="227" eb="229">
      <t>キュウヨ</t>
    </rPh>
    <rPh sb="229" eb="230">
      <t>ヒ</t>
    </rPh>
    <rPh sb="230" eb="232">
      <t>ゾウカ</t>
    </rPh>
    <rPh sb="235" eb="237">
      <t>ルイジ</t>
    </rPh>
    <rPh sb="237" eb="239">
      <t>ビョウイン</t>
    </rPh>
    <rPh sb="240" eb="241">
      <t>クラ</t>
    </rPh>
    <rPh sb="242" eb="243">
      <t>タカ</t>
    </rPh>
    <rPh sb="244" eb="246">
      <t>スイジュン</t>
    </rPh>
    <rPh sb="253" eb="256">
      <t>ザイリョウヒ</t>
    </rPh>
    <rPh sb="256" eb="257">
      <t>タイ</t>
    </rPh>
    <rPh sb="257" eb="259">
      <t>イギョウ</t>
    </rPh>
    <rPh sb="259" eb="261">
      <t>シュウエキ</t>
    </rPh>
    <rPh sb="261" eb="263">
      <t>ヒリツ</t>
    </rPh>
    <rPh sb="264" eb="267">
      <t>ゼンネンド</t>
    </rPh>
    <rPh sb="268" eb="270">
      <t>ヒキツヅ</t>
    </rPh>
    <rPh sb="272" eb="274">
      <t>ルイジ</t>
    </rPh>
    <rPh sb="274" eb="276">
      <t>ビョウイン</t>
    </rPh>
    <rPh sb="276" eb="278">
      <t>ヘイキン</t>
    </rPh>
    <rPh sb="278" eb="279">
      <t>チ</t>
    </rPh>
    <rPh sb="280" eb="282">
      <t>シタマワ</t>
    </rPh>
    <rPh sb="283" eb="285">
      <t>ジュンチョウ</t>
    </rPh>
    <rPh sb="286" eb="288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</si>
</sst>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51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21" fillId="0" borderId="8" xfId="1" applyFont="1" applyBorder="1" applyAlignment="1" applyProtection="1">
      <alignment horizontal="left" vertical="top" wrapText="1"/>
      <protection locked="0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21" fillId="0" borderId="9" xfId="1" applyFont="1" applyBorder="1" applyAlignment="1" applyProtection="1">
      <alignment horizontal="left" vertical="top" wrapText="1"/>
      <protection locked="0"/>
    </xf>
    <xf numFmtId="0" fontId="21" fillId="0" borderId="10" xfId="1" applyFont="1" applyBorder="1" applyAlignment="1" applyProtection="1">
      <alignment horizontal="left" vertical="top" wrapText="1"/>
      <protection locked="0"/>
    </xf>
    <xf numFmtId="0" fontId="21" fillId="0" borderId="1" xfId="1" applyFont="1" applyBorder="1" applyAlignment="1" applyProtection="1">
      <alignment horizontal="left" vertical="top" wrapText="1"/>
      <protection locked="0"/>
    </xf>
    <xf numFmtId="0" fontId="21" fillId="0" borderId="11" xfId="1" applyFont="1" applyBorder="1" applyAlignment="1" applyProtection="1">
      <alignment horizontal="left" vertical="top" wrapText="1"/>
      <protection locked="0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71.099999999999994</c:v>
                </c:pt>
                <c:pt idx="1">
                  <c:v>66</c:v>
                </c:pt>
                <c:pt idx="2">
                  <c:v>69.099999999999994</c:v>
                </c:pt>
                <c:pt idx="3">
                  <c:v>70.5</c:v>
                </c:pt>
                <c:pt idx="4">
                  <c:v>70.099999999999994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8272"/>
        <c:axId val="3212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81.2</c:v>
                </c:pt>
                <c:pt idx="1">
                  <c:v>80.3</c:v>
                </c:pt>
                <c:pt idx="2">
                  <c:v>80.7</c:v>
                </c:pt>
                <c:pt idx="3">
                  <c:v>80.7</c:v>
                </c:pt>
                <c:pt idx="4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8272"/>
        <c:axId val="32120192"/>
      </c:lineChart>
      <c:dateAx>
        <c:axId val="3211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20192"/>
        <c:crosses val="autoZero"/>
        <c:auto val="1"/>
        <c:lblOffset val="100"/>
        <c:baseTimeUnit val="years"/>
      </c:dateAx>
      <c:valAx>
        <c:axId val="3212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118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14327</c:v>
                </c:pt>
                <c:pt idx="1">
                  <c:v>14879</c:v>
                </c:pt>
                <c:pt idx="2">
                  <c:v>15894</c:v>
                </c:pt>
                <c:pt idx="3">
                  <c:v>16938</c:v>
                </c:pt>
                <c:pt idx="4">
                  <c:v>17405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44672"/>
        <c:axId val="3124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14082</c:v>
                </c:pt>
                <c:pt idx="1">
                  <c:v>14865</c:v>
                </c:pt>
                <c:pt idx="2">
                  <c:v>15610</c:v>
                </c:pt>
                <c:pt idx="3">
                  <c:v>16993</c:v>
                </c:pt>
                <c:pt idx="4">
                  <c:v>17680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44672"/>
        <c:axId val="31246592"/>
      </c:lineChart>
      <c:dateAx>
        <c:axId val="3124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46592"/>
        <c:crosses val="autoZero"/>
        <c:auto val="1"/>
        <c:lblOffset val="100"/>
        <c:baseTimeUnit val="years"/>
      </c:dateAx>
      <c:valAx>
        <c:axId val="3124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244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55955</c:v>
                </c:pt>
                <c:pt idx="1">
                  <c:v>60090</c:v>
                </c:pt>
                <c:pt idx="2">
                  <c:v>61775</c:v>
                </c:pt>
                <c:pt idx="3">
                  <c:v>63052</c:v>
                </c:pt>
                <c:pt idx="4">
                  <c:v>62867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2416"/>
        <c:axId val="3193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56653</c:v>
                </c:pt>
                <c:pt idx="1">
                  <c:v>59159</c:v>
                </c:pt>
                <c:pt idx="2">
                  <c:v>60787</c:v>
                </c:pt>
                <c:pt idx="3">
                  <c:v>62913</c:v>
                </c:pt>
                <c:pt idx="4">
                  <c:v>64765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32416"/>
        <c:axId val="31934336"/>
      </c:lineChart>
      <c:dateAx>
        <c:axId val="3193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34336"/>
        <c:crosses val="autoZero"/>
        <c:auto val="1"/>
        <c:lblOffset val="100"/>
        <c:baseTimeUnit val="years"/>
      </c:dateAx>
      <c:valAx>
        <c:axId val="3193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932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25.7</c:v>
                </c:pt>
                <c:pt idx="2">
                  <c:v>24.7</c:v>
                </c:pt>
                <c:pt idx="3">
                  <c:v>29.4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68992"/>
        <c:axId val="3288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41.7</c:v>
                </c:pt>
                <c:pt idx="2">
                  <c:v>37.700000000000003</c:v>
                </c:pt>
                <c:pt idx="3">
                  <c:v>36.799999999999997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68992"/>
        <c:axId val="32880896"/>
      </c:lineChart>
      <c:dateAx>
        <c:axId val="3286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80896"/>
        <c:crosses val="autoZero"/>
        <c:auto val="1"/>
        <c:lblOffset val="100"/>
        <c:baseTimeUnit val="years"/>
      </c:dateAx>
      <c:valAx>
        <c:axId val="3288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868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95.9</c:v>
                </c:pt>
                <c:pt idx="1">
                  <c:v>91.9</c:v>
                </c:pt>
                <c:pt idx="2">
                  <c:v>90.3</c:v>
                </c:pt>
                <c:pt idx="3">
                  <c:v>91.6</c:v>
                </c:pt>
                <c:pt idx="4">
                  <c:v>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49696"/>
        <c:axId val="6595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</c:v>
                </c:pt>
                <c:pt idx="2">
                  <c:v>94.6</c:v>
                </c:pt>
                <c:pt idx="3">
                  <c:v>94.4</c:v>
                </c:pt>
                <c:pt idx="4">
                  <c:v>93.6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49696"/>
        <c:axId val="65952384"/>
      </c:lineChart>
      <c:dateAx>
        <c:axId val="6594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952384"/>
        <c:crosses val="autoZero"/>
        <c:auto val="1"/>
        <c:lblOffset val="100"/>
        <c:baseTimeUnit val="years"/>
      </c:dateAx>
      <c:valAx>
        <c:axId val="6595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949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98.4</c:v>
                </c:pt>
                <c:pt idx="1">
                  <c:v>98.5</c:v>
                </c:pt>
                <c:pt idx="2">
                  <c:v>98.1</c:v>
                </c:pt>
                <c:pt idx="3">
                  <c:v>95</c:v>
                </c:pt>
                <c:pt idx="4">
                  <c:v>96.2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93728"/>
        <c:axId val="10599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103</c:v>
                </c:pt>
                <c:pt idx="1">
                  <c:v>101.7</c:v>
                </c:pt>
                <c:pt idx="2">
                  <c:v>101.1</c:v>
                </c:pt>
                <c:pt idx="3">
                  <c:v>100.3</c:v>
                </c:pt>
                <c:pt idx="4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93728"/>
        <c:axId val="105995648"/>
      </c:lineChart>
      <c:dateAx>
        <c:axId val="10599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95648"/>
        <c:crosses val="autoZero"/>
        <c:auto val="1"/>
        <c:lblOffset val="100"/>
        <c:baseTimeUnit val="years"/>
      </c:dateAx>
      <c:valAx>
        <c:axId val="10599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5993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59.3</c:v>
                </c:pt>
                <c:pt idx="1">
                  <c:v>59.9</c:v>
                </c:pt>
                <c:pt idx="2">
                  <c:v>70.5</c:v>
                </c:pt>
                <c:pt idx="3">
                  <c:v>71.400000000000006</c:v>
                </c:pt>
                <c:pt idx="4">
                  <c:v>73.099999999999994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54176"/>
        <c:axId val="3115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46.4</c:v>
                </c:pt>
                <c:pt idx="1">
                  <c:v>45.9</c:v>
                </c:pt>
                <c:pt idx="2">
                  <c:v>50.7</c:v>
                </c:pt>
                <c:pt idx="3">
                  <c:v>51.3</c:v>
                </c:pt>
                <c:pt idx="4">
                  <c:v>51.2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54176"/>
        <c:axId val="31155712"/>
      </c:lineChart>
      <c:dateAx>
        <c:axId val="3115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55712"/>
        <c:crosses val="autoZero"/>
        <c:auto val="1"/>
        <c:lblOffset val="100"/>
        <c:baseTimeUnit val="years"/>
      </c:dateAx>
      <c:valAx>
        <c:axId val="3115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154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62</c:v>
                </c:pt>
                <c:pt idx="2">
                  <c:v>74.099999999999994</c:v>
                </c:pt>
                <c:pt idx="3">
                  <c:v>73.8</c:v>
                </c:pt>
                <c:pt idx="4">
                  <c:v>75.599999999999994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5056"/>
        <c:axId val="3117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59.7</c:v>
                </c:pt>
                <c:pt idx="1">
                  <c:v>56.6</c:v>
                </c:pt>
                <c:pt idx="2">
                  <c:v>62.6</c:v>
                </c:pt>
                <c:pt idx="3">
                  <c:v>64.099999999999994</c:v>
                </c:pt>
                <c:pt idx="4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65056"/>
        <c:axId val="31171328"/>
      </c:lineChart>
      <c:dateAx>
        <c:axId val="3116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71328"/>
        <c:crosses val="autoZero"/>
        <c:auto val="1"/>
        <c:lblOffset val="100"/>
        <c:baseTimeUnit val="years"/>
      </c:dateAx>
      <c:valAx>
        <c:axId val="3117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165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29804522</c:v>
                </c:pt>
                <c:pt idx="1">
                  <c:v>30064457</c:v>
                </c:pt>
                <c:pt idx="2">
                  <c:v>30461036</c:v>
                </c:pt>
                <c:pt idx="3">
                  <c:v>31155233</c:v>
                </c:pt>
                <c:pt idx="4">
                  <c:v>31589238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85152"/>
        <c:axId val="3119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48095074</c:v>
                </c:pt>
                <c:pt idx="1">
                  <c:v>50135188</c:v>
                </c:pt>
                <c:pt idx="2">
                  <c:v>50543381</c:v>
                </c:pt>
                <c:pt idx="3">
                  <c:v>51238617</c:v>
                </c:pt>
                <c:pt idx="4">
                  <c:v>51669762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85152"/>
        <c:axId val="31195520"/>
      </c:lineChart>
      <c:dateAx>
        <c:axId val="3118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95520"/>
        <c:crosses val="autoZero"/>
        <c:auto val="1"/>
        <c:lblOffset val="100"/>
        <c:baseTimeUnit val="years"/>
      </c:dateAx>
      <c:valAx>
        <c:axId val="3119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185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22.9</c:v>
                </c:pt>
                <c:pt idx="1">
                  <c:v>23.8</c:v>
                </c:pt>
                <c:pt idx="2">
                  <c:v>25</c:v>
                </c:pt>
                <c:pt idx="3">
                  <c:v>24.9</c:v>
                </c:pt>
                <c:pt idx="4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13440"/>
        <c:axId val="3121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26.2</c:v>
                </c:pt>
                <c:pt idx="2">
                  <c:v>26.3</c:v>
                </c:pt>
                <c:pt idx="3">
                  <c:v>27.5</c:v>
                </c:pt>
                <c:pt idx="4">
                  <c:v>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3440"/>
        <c:axId val="31215616"/>
      </c:lineChart>
      <c:dateAx>
        <c:axId val="3121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15616"/>
        <c:crosses val="autoZero"/>
        <c:auto val="1"/>
        <c:lblOffset val="100"/>
        <c:baseTimeUnit val="years"/>
      </c:dateAx>
      <c:valAx>
        <c:axId val="3121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213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60.1</c:v>
                </c:pt>
                <c:pt idx="1">
                  <c:v>62.1</c:v>
                </c:pt>
                <c:pt idx="2">
                  <c:v>64.5</c:v>
                </c:pt>
                <c:pt idx="3">
                  <c:v>61.6</c:v>
                </c:pt>
                <c:pt idx="4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4960"/>
        <c:axId val="3122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47.8</c:v>
                </c:pt>
                <c:pt idx="2">
                  <c:v>48.7</c:v>
                </c:pt>
                <c:pt idx="3">
                  <c:v>48.5</c:v>
                </c:pt>
                <c:pt idx="4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4960"/>
        <c:axId val="31226880"/>
      </c:lineChart>
      <c:dateAx>
        <c:axId val="31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26880"/>
        <c:crosses val="autoZero"/>
        <c:auto val="1"/>
        <c:lblOffset val="100"/>
        <c:baseTimeUnit val="years"/>
      </c:dateAx>
      <c:valAx>
        <c:axId val="3122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224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="80" zoomScaleNormal="80" zoomScaleSheetLayoutView="70" workbookViewId="0"/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1"/>
      <c r="IS2" s="141"/>
      <c r="IT2" s="141"/>
      <c r="IU2" s="141"/>
      <c r="IV2" s="141"/>
      <c r="IW2" s="141"/>
      <c r="IX2" s="141"/>
      <c r="IY2" s="141"/>
      <c r="IZ2" s="141"/>
      <c r="JA2" s="141"/>
      <c r="JB2" s="141"/>
      <c r="JC2" s="141"/>
      <c r="JD2" s="141"/>
      <c r="JE2" s="141"/>
      <c r="JF2" s="141"/>
      <c r="JG2" s="141"/>
      <c r="JH2" s="141"/>
      <c r="JI2" s="141"/>
      <c r="JJ2" s="141"/>
      <c r="JK2" s="141"/>
      <c r="JL2" s="141"/>
      <c r="JM2" s="141"/>
      <c r="JN2" s="141"/>
      <c r="JO2" s="141"/>
      <c r="JP2" s="141"/>
      <c r="JQ2" s="141"/>
      <c r="JR2" s="141"/>
      <c r="JS2" s="141"/>
      <c r="JT2" s="141"/>
      <c r="JU2" s="141"/>
      <c r="JV2" s="141"/>
      <c r="JW2" s="141"/>
      <c r="JX2" s="141"/>
      <c r="JY2" s="141"/>
      <c r="JZ2" s="141"/>
      <c r="KA2" s="141"/>
      <c r="KB2" s="141"/>
      <c r="KC2" s="141"/>
      <c r="KD2" s="141"/>
      <c r="KE2" s="141"/>
      <c r="KF2" s="141"/>
      <c r="KG2" s="141"/>
      <c r="KH2" s="141"/>
      <c r="KI2" s="141"/>
      <c r="KJ2" s="141"/>
      <c r="KK2" s="141"/>
      <c r="KL2" s="141"/>
      <c r="KM2" s="141"/>
      <c r="KN2" s="141"/>
      <c r="KO2" s="141"/>
      <c r="KP2" s="141"/>
      <c r="KQ2" s="141"/>
      <c r="KR2" s="141"/>
      <c r="KS2" s="141"/>
      <c r="KT2" s="141"/>
      <c r="KU2" s="141"/>
      <c r="KV2" s="141"/>
      <c r="KW2" s="141"/>
      <c r="KX2" s="141"/>
      <c r="KY2" s="141"/>
      <c r="KZ2" s="141"/>
      <c r="LA2" s="141"/>
      <c r="LB2" s="141"/>
      <c r="LC2" s="141"/>
      <c r="LD2" s="141"/>
      <c r="LE2" s="141"/>
      <c r="LF2" s="141"/>
      <c r="LG2" s="141"/>
      <c r="LH2" s="141"/>
      <c r="LI2" s="141"/>
      <c r="LJ2" s="141"/>
      <c r="LK2" s="141"/>
      <c r="LL2" s="141"/>
      <c r="LM2" s="141"/>
      <c r="LN2" s="141"/>
      <c r="LO2" s="141"/>
      <c r="LP2" s="141"/>
      <c r="LQ2" s="141"/>
      <c r="LR2" s="141"/>
      <c r="LS2" s="141"/>
      <c r="LT2" s="141"/>
      <c r="LU2" s="141"/>
      <c r="LV2" s="141"/>
      <c r="LW2" s="141"/>
      <c r="LX2" s="141"/>
      <c r="LY2" s="141"/>
      <c r="LZ2" s="141"/>
      <c r="MA2" s="141"/>
      <c r="MB2" s="141"/>
      <c r="MC2" s="141"/>
      <c r="MD2" s="141"/>
      <c r="ME2" s="141"/>
      <c r="MF2" s="141"/>
      <c r="MG2" s="141"/>
      <c r="MH2" s="141"/>
      <c r="MI2" s="141"/>
      <c r="MJ2" s="141"/>
      <c r="MK2" s="141"/>
      <c r="ML2" s="141"/>
      <c r="MM2" s="141"/>
      <c r="MN2" s="141"/>
      <c r="MO2" s="141"/>
      <c r="MP2" s="141"/>
      <c r="MQ2" s="141"/>
      <c r="MR2" s="141"/>
      <c r="MS2" s="141"/>
      <c r="MT2" s="141"/>
      <c r="MU2" s="141"/>
      <c r="MV2" s="141"/>
      <c r="MW2" s="141"/>
      <c r="MX2" s="141"/>
      <c r="MY2" s="141"/>
      <c r="MZ2" s="141"/>
      <c r="NA2" s="141"/>
      <c r="NB2" s="141"/>
      <c r="NC2" s="141"/>
      <c r="ND2" s="141"/>
      <c r="NE2" s="141"/>
      <c r="NF2" s="141"/>
      <c r="NG2" s="141"/>
      <c r="NH2" s="141"/>
      <c r="NI2" s="141"/>
      <c r="NJ2" s="141"/>
      <c r="NK2" s="141"/>
      <c r="NL2" s="141"/>
      <c r="NM2" s="141"/>
      <c r="NN2" s="141"/>
      <c r="NO2" s="141"/>
      <c r="NP2" s="141"/>
      <c r="NQ2" s="141"/>
      <c r="NR2" s="141"/>
      <c r="NS2" s="141"/>
      <c r="NT2" s="141"/>
      <c r="NU2" s="141"/>
      <c r="NV2" s="141"/>
      <c r="NW2" s="141"/>
      <c r="NX2" s="141"/>
    </row>
    <row r="3" spans="1:388" ht="9.75" customHeight="1">
      <c r="A3" s="2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  <c r="IR3" s="141"/>
      <c r="IS3" s="141"/>
      <c r="IT3" s="141"/>
      <c r="IU3" s="141"/>
      <c r="IV3" s="141"/>
      <c r="IW3" s="141"/>
      <c r="IX3" s="141"/>
      <c r="IY3" s="141"/>
      <c r="IZ3" s="141"/>
      <c r="JA3" s="141"/>
      <c r="JB3" s="141"/>
      <c r="JC3" s="141"/>
      <c r="JD3" s="141"/>
      <c r="JE3" s="141"/>
      <c r="JF3" s="141"/>
      <c r="JG3" s="141"/>
      <c r="JH3" s="141"/>
      <c r="JI3" s="141"/>
      <c r="JJ3" s="141"/>
      <c r="JK3" s="141"/>
      <c r="JL3" s="141"/>
      <c r="JM3" s="141"/>
      <c r="JN3" s="141"/>
      <c r="JO3" s="141"/>
      <c r="JP3" s="141"/>
      <c r="JQ3" s="141"/>
      <c r="JR3" s="141"/>
      <c r="JS3" s="141"/>
      <c r="JT3" s="141"/>
      <c r="JU3" s="141"/>
      <c r="JV3" s="141"/>
      <c r="JW3" s="141"/>
      <c r="JX3" s="141"/>
      <c r="JY3" s="141"/>
      <c r="JZ3" s="141"/>
      <c r="KA3" s="141"/>
      <c r="KB3" s="141"/>
      <c r="KC3" s="141"/>
      <c r="KD3" s="141"/>
      <c r="KE3" s="141"/>
      <c r="KF3" s="141"/>
      <c r="KG3" s="141"/>
      <c r="KH3" s="141"/>
      <c r="KI3" s="141"/>
      <c r="KJ3" s="141"/>
      <c r="KK3" s="141"/>
      <c r="KL3" s="141"/>
      <c r="KM3" s="141"/>
      <c r="KN3" s="141"/>
      <c r="KO3" s="141"/>
      <c r="KP3" s="141"/>
      <c r="KQ3" s="141"/>
      <c r="KR3" s="141"/>
      <c r="KS3" s="141"/>
      <c r="KT3" s="141"/>
      <c r="KU3" s="141"/>
      <c r="KV3" s="141"/>
      <c r="KW3" s="141"/>
      <c r="KX3" s="141"/>
      <c r="KY3" s="141"/>
      <c r="KZ3" s="141"/>
      <c r="LA3" s="141"/>
      <c r="LB3" s="141"/>
      <c r="LC3" s="141"/>
      <c r="LD3" s="141"/>
      <c r="LE3" s="141"/>
      <c r="LF3" s="141"/>
      <c r="LG3" s="141"/>
      <c r="LH3" s="141"/>
      <c r="LI3" s="141"/>
      <c r="LJ3" s="141"/>
      <c r="LK3" s="141"/>
      <c r="LL3" s="141"/>
      <c r="LM3" s="141"/>
      <c r="LN3" s="141"/>
      <c r="LO3" s="141"/>
      <c r="LP3" s="141"/>
      <c r="LQ3" s="141"/>
      <c r="LR3" s="141"/>
      <c r="LS3" s="141"/>
      <c r="LT3" s="141"/>
      <c r="LU3" s="141"/>
      <c r="LV3" s="141"/>
      <c r="LW3" s="141"/>
      <c r="LX3" s="141"/>
      <c r="LY3" s="141"/>
      <c r="LZ3" s="141"/>
      <c r="MA3" s="141"/>
      <c r="MB3" s="141"/>
      <c r="MC3" s="141"/>
      <c r="MD3" s="141"/>
      <c r="ME3" s="141"/>
      <c r="MF3" s="141"/>
      <c r="MG3" s="141"/>
      <c r="MH3" s="141"/>
      <c r="MI3" s="141"/>
      <c r="MJ3" s="141"/>
      <c r="MK3" s="141"/>
      <c r="ML3" s="141"/>
      <c r="MM3" s="141"/>
      <c r="MN3" s="141"/>
      <c r="MO3" s="141"/>
      <c r="MP3" s="141"/>
      <c r="MQ3" s="141"/>
      <c r="MR3" s="141"/>
      <c r="MS3" s="141"/>
      <c r="MT3" s="141"/>
      <c r="MU3" s="141"/>
      <c r="MV3" s="141"/>
      <c r="MW3" s="141"/>
      <c r="MX3" s="141"/>
      <c r="MY3" s="141"/>
      <c r="MZ3" s="141"/>
      <c r="NA3" s="141"/>
      <c r="NB3" s="141"/>
      <c r="NC3" s="141"/>
      <c r="ND3" s="141"/>
      <c r="NE3" s="141"/>
      <c r="NF3" s="141"/>
      <c r="NG3" s="141"/>
      <c r="NH3" s="141"/>
      <c r="NI3" s="141"/>
      <c r="NJ3" s="141"/>
      <c r="NK3" s="141"/>
      <c r="NL3" s="141"/>
      <c r="NM3" s="141"/>
      <c r="NN3" s="141"/>
      <c r="NO3" s="141"/>
      <c r="NP3" s="141"/>
      <c r="NQ3" s="141"/>
      <c r="NR3" s="141"/>
      <c r="NS3" s="141"/>
      <c r="NT3" s="141"/>
      <c r="NU3" s="141"/>
      <c r="NV3" s="141"/>
      <c r="NW3" s="141"/>
      <c r="NX3" s="141"/>
    </row>
    <row r="4" spans="1:388" ht="9.75" customHeight="1">
      <c r="A4" s="2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1"/>
      <c r="IW4" s="141"/>
      <c r="IX4" s="141"/>
      <c r="IY4" s="141"/>
      <c r="IZ4" s="141"/>
      <c r="JA4" s="141"/>
      <c r="JB4" s="141"/>
      <c r="JC4" s="141"/>
      <c r="JD4" s="141"/>
      <c r="JE4" s="141"/>
      <c r="JF4" s="141"/>
      <c r="JG4" s="141"/>
      <c r="JH4" s="141"/>
      <c r="JI4" s="141"/>
      <c r="JJ4" s="141"/>
      <c r="JK4" s="141"/>
      <c r="JL4" s="141"/>
      <c r="JM4" s="141"/>
      <c r="JN4" s="141"/>
      <c r="JO4" s="141"/>
      <c r="JP4" s="141"/>
      <c r="JQ4" s="141"/>
      <c r="JR4" s="141"/>
      <c r="JS4" s="141"/>
      <c r="JT4" s="141"/>
      <c r="JU4" s="141"/>
      <c r="JV4" s="141"/>
      <c r="JW4" s="141"/>
      <c r="JX4" s="141"/>
      <c r="JY4" s="141"/>
      <c r="JZ4" s="141"/>
      <c r="KA4" s="141"/>
      <c r="KB4" s="141"/>
      <c r="KC4" s="141"/>
      <c r="KD4" s="141"/>
      <c r="KE4" s="141"/>
      <c r="KF4" s="141"/>
      <c r="KG4" s="141"/>
      <c r="KH4" s="141"/>
      <c r="KI4" s="141"/>
      <c r="KJ4" s="141"/>
      <c r="KK4" s="141"/>
      <c r="KL4" s="141"/>
      <c r="KM4" s="141"/>
      <c r="KN4" s="141"/>
      <c r="KO4" s="141"/>
      <c r="KP4" s="141"/>
      <c r="KQ4" s="141"/>
      <c r="KR4" s="141"/>
      <c r="KS4" s="141"/>
      <c r="KT4" s="141"/>
      <c r="KU4" s="141"/>
      <c r="KV4" s="141"/>
      <c r="KW4" s="141"/>
      <c r="KX4" s="141"/>
      <c r="KY4" s="141"/>
      <c r="KZ4" s="141"/>
      <c r="LA4" s="141"/>
      <c r="LB4" s="141"/>
      <c r="LC4" s="141"/>
      <c r="LD4" s="141"/>
      <c r="LE4" s="141"/>
      <c r="LF4" s="141"/>
      <c r="LG4" s="141"/>
      <c r="LH4" s="141"/>
      <c r="LI4" s="141"/>
      <c r="LJ4" s="141"/>
      <c r="LK4" s="141"/>
      <c r="LL4" s="141"/>
      <c r="LM4" s="141"/>
      <c r="LN4" s="141"/>
      <c r="LO4" s="141"/>
      <c r="LP4" s="141"/>
      <c r="LQ4" s="141"/>
      <c r="LR4" s="141"/>
      <c r="LS4" s="141"/>
      <c r="LT4" s="141"/>
      <c r="LU4" s="141"/>
      <c r="LV4" s="141"/>
      <c r="LW4" s="141"/>
      <c r="LX4" s="141"/>
      <c r="LY4" s="141"/>
      <c r="LZ4" s="141"/>
      <c r="MA4" s="141"/>
      <c r="MB4" s="141"/>
      <c r="MC4" s="141"/>
      <c r="MD4" s="141"/>
      <c r="ME4" s="141"/>
      <c r="MF4" s="141"/>
      <c r="MG4" s="141"/>
      <c r="MH4" s="141"/>
      <c r="MI4" s="141"/>
      <c r="MJ4" s="141"/>
      <c r="MK4" s="141"/>
      <c r="ML4" s="141"/>
      <c r="MM4" s="141"/>
      <c r="MN4" s="141"/>
      <c r="MO4" s="141"/>
      <c r="MP4" s="141"/>
      <c r="MQ4" s="141"/>
      <c r="MR4" s="141"/>
      <c r="MS4" s="141"/>
      <c r="MT4" s="141"/>
      <c r="MU4" s="141"/>
      <c r="MV4" s="141"/>
      <c r="MW4" s="141"/>
      <c r="MX4" s="141"/>
      <c r="MY4" s="141"/>
      <c r="MZ4" s="141"/>
      <c r="NA4" s="141"/>
      <c r="NB4" s="141"/>
      <c r="NC4" s="141"/>
      <c r="ND4" s="141"/>
      <c r="NE4" s="141"/>
      <c r="NF4" s="141"/>
      <c r="NG4" s="141"/>
      <c r="NH4" s="141"/>
      <c r="NI4" s="141"/>
      <c r="NJ4" s="141"/>
      <c r="NK4" s="141"/>
      <c r="NL4" s="141"/>
      <c r="NM4" s="141"/>
      <c r="NN4" s="141"/>
      <c r="NO4" s="141"/>
      <c r="NP4" s="141"/>
      <c r="NQ4" s="141"/>
      <c r="NR4" s="141"/>
      <c r="NS4" s="141"/>
      <c r="NT4" s="141"/>
      <c r="NU4" s="141"/>
      <c r="NV4" s="141"/>
      <c r="NW4" s="141"/>
      <c r="NX4" s="141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42" t="str">
        <f>データ!H6</f>
        <v>千葉県松戸市　国保松戸市立病院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3"/>
      <c r="AU7" s="131" t="s">
        <v>2</v>
      </c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3"/>
      <c r="CN7" s="131" t="s">
        <v>3</v>
      </c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3"/>
      <c r="EG7" s="131" t="s">
        <v>4</v>
      </c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3"/>
      <c r="FZ7" s="131" t="s">
        <v>5</v>
      </c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3"/>
      <c r="ID7" s="131" t="s">
        <v>6</v>
      </c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3"/>
      <c r="JW7" s="131" t="s">
        <v>7</v>
      </c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3"/>
      <c r="LP7" s="131" t="s">
        <v>8</v>
      </c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26" t="str">
        <f>データ!K6</f>
        <v>条例全部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8"/>
      <c r="AU8" s="126" t="str">
        <f>データ!L6</f>
        <v>病院事業</v>
      </c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8"/>
      <c r="CN8" s="126" t="str">
        <f>データ!M6</f>
        <v>一般病院</v>
      </c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8"/>
      <c r="EG8" s="126" t="str">
        <f>データ!N6</f>
        <v>500床以上</v>
      </c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8"/>
      <c r="FZ8" s="138" t="s">
        <v>145</v>
      </c>
      <c r="GA8" s="139"/>
      <c r="GB8" s="139"/>
      <c r="GC8" s="139"/>
      <c r="GD8" s="139"/>
      <c r="GE8" s="139"/>
      <c r="GF8" s="139"/>
      <c r="GG8" s="139"/>
      <c r="GH8" s="139"/>
      <c r="GI8" s="139"/>
      <c r="GJ8" s="139"/>
      <c r="GK8" s="139"/>
      <c r="GL8" s="139"/>
      <c r="GM8" s="139"/>
      <c r="GN8" s="139"/>
      <c r="GO8" s="139"/>
      <c r="GP8" s="139"/>
      <c r="GQ8" s="139"/>
      <c r="GR8" s="139"/>
      <c r="GS8" s="139"/>
      <c r="GT8" s="139"/>
      <c r="GU8" s="139"/>
      <c r="GV8" s="139"/>
      <c r="GW8" s="139"/>
      <c r="GX8" s="139"/>
      <c r="GY8" s="139"/>
      <c r="GZ8" s="139"/>
      <c r="HA8" s="139"/>
      <c r="HB8" s="139"/>
      <c r="HC8" s="139"/>
      <c r="HD8" s="139"/>
      <c r="HE8" s="139"/>
      <c r="HF8" s="139"/>
      <c r="HG8" s="139"/>
      <c r="HH8" s="139"/>
      <c r="HI8" s="139"/>
      <c r="HJ8" s="139"/>
      <c r="HK8" s="139"/>
      <c r="HL8" s="139"/>
      <c r="HM8" s="139"/>
      <c r="HN8" s="139"/>
      <c r="HO8" s="139"/>
      <c r="HP8" s="139"/>
      <c r="HQ8" s="139"/>
      <c r="HR8" s="140"/>
      <c r="ID8" s="119">
        <f>データ!Y6</f>
        <v>605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 t="str">
        <f>データ!Z6</f>
        <v>-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データ!AA6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4"/>
      <c r="NJ8" s="136" t="s">
        <v>10</v>
      </c>
      <c r="NK8" s="137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3"/>
      <c r="AU9" s="131" t="s">
        <v>13</v>
      </c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3"/>
      <c r="CN9" s="131" t="s">
        <v>14</v>
      </c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3"/>
      <c r="EG9" s="131" t="s">
        <v>15</v>
      </c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3"/>
      <c r="FZ9" s="131" t="s">
        <v>16</v>
      </c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3"/>
      <c r="ID9" s="131" t="s">
        <v>17</v>
      </c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3"/>
      <c r="JW9" s="131" t="s">
        <v>18</v>
      </c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3"/>
      <c r="LP9" s="131" t="s">
        <v>19</v>
      </c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3"/>
      <c r="NI9" s="4"/>
      <c r="NJ9" s="134" t="s">
        <v>20</v>
      </c>
      <c r="NK9" s="135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26" t="str">
        <f>データ!P6</f>
        <v>直営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8"/>
      <c r="AU10" s="119">
        <f>データ!Q6</f>
        <v>29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26" t="str">
        <f>データ!R6</f>
        <v>対象</v>
      </c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8"/>
      <c r="EG10" s="126" t="str">
        <f>データ!S6</f>
        <v>ド I 未 訓 ガ</v>
      </c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8"/>
      <c r="FZ10" s="126" t="str">
        <f>データ!T6</f>
        <v>救 臨 が 感 災 地</v>
      </c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8"/>
      <c r="ID10" s="119" t="str">
        <f>データ!AB6</f>
        <v>-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>
        <f>データ!AC6</f>
        <v>8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データ!AD6</f>
        <v>613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29" t="s">
        <v>22</v>
      </c>
      <c r="NK10" s="130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31" t="s">
        <v>24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3"/>
      <c r="AU11" s="131" t="s">
        <v>25</v>
      </c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3"/>
      <c r="CN11" s="131" t="s">
        <v>26</v>
      </c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3"/>
      <c r="EG11" s="131" t="s">
        <v>27</v>
      </c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3"/>
      <c r="ID11" s="131" t="s">
        <v>28</v>
      </c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2"/>
      <c r="IW11" s="132"/>
      <c r="IX11" s="132"/>
      <c r="IY11" s="132"/>
      <c r="IZ11" s="132"/>
      <c r="JA11" s="132"/>
      <c r="JB11" s="132"/>
      <c r="JC11" s="132"/>
      <c r="JD11" s="132"/>
      <c r="JE11" s="132"/>
      <c r="JF11" s="132"/>
      <c r="JG11" s="132"/>
      <c r="JH11" s="132"/>
      <c r="JI11" s="132"/>
      <c r="JJ11" s="132"/>
      <c r="JK11" s="132"/>
      <c r="JL11" s="132"/>
      <c r="JM11" s="132"/>
      <c r="JN11" s="132"/>
      <c r="JO11" s="132"/>
      <c r="JP11" s="132"/>
      <c r="JQ11" s="132"/>
      <c r="JR11" s="132"/>
      <c r="JS11" s="132"/>
      <c r="JT11" s="132"/>
      <c r="JU11" s="132"/>
      <c r="JV11" s="133"/>
      <c r="JW11" s="131" t="s">
        <v>29</v>
      </c>
      <c r="JX11" s="132"/>
      <c r="JY11" s="132"/>
      <c r="JZ11" s="132"/>
      <c r="KA11" s="132"/>
      <c r="KB11" s="132"/>
      <c r="KC11" s="132"/>
      <c r="KD11" s="132"/>
      <c r="KE11" s="132"/>
      <c r="KF11" s="132"/>
      <c r="KG11" s="132"/>
      <c r="KH11" s="132"/>
      <c r="KI11" s="132"/>
      <c r="KJ11" s="132"/>
      <c r="KK11" s="132"/>
      <c r="KL11" s="132"/>
      <c r="KM11" s="132"/>
      <c r="KN11" s="132"/>
      <c r="KO11" s="132"/>
      <c r="KP11" s="132"/>
      <c r="KQ11" s="132"/>
      <c r="KR11" s="132"/>
      <c r="KS11" s="132"/>
      <c r="KT11" s="132"/>
      <c r="KU11" s="132"/>
      <c r="KV11" s="132"/>
      <c r="KW11" s="132"/>
      <c r="KX11" s="132"/>
      <c r="KY11" s="132"/>
      <c r="KZ11" s="132"/>
      <c r="LA11" s="132"/>
      <c r="LB11" s="132"/>
      <c r="LC11" s="132"/>
      <c r="LD11" s="132"/>
      <c r="LE11" s="132"/>
      <c r="LF11" s="132"/>
      <c r="LG11" s="132"/>
      <c r="LH11" s="132"/>
      <c r="LI11" s="132"/>
      <c r="LJ11" s="132"/>
      <c r="LK11" s="132"/>
      <c r="LL11" s="132"/>
      <c r="LM11" s="132"/>
      <c r="LN11" s="132"/>
      <c r="LO11" s="133"/>
      <c r="LP11" s="131" t="s">
        <v>30</v>
      </c>
      <c r="LQ11" s="132"/>
      <c r="LR11" s="132"/>
      <c r="LS11" s="132"/>
      <c r="LT11" s="132"/>
      <c r="LU11" s="132"/>
      <c r="LV11" s="132"/>
      <c r="LW11" s="132"/>
      <c r="LX11" s="132"/>
      <c r="LY11" s="132"/>
      <c r="LZ11" s="132"/>
      <c r="MA11" s="132"/>
      <c r="MB11" s="132"/>
      <c r="MC11" s="132"/>
      <c r="MD11" s="132"/>
      <c r="ME11" s="132"/>
      <c r="MF11" s="132"/>
      <c r="MG11" s="132"/>
      <c r="MH11" s="132"/>
      <c r="MI11" s="132"/>
      <c r="MJ11" s="132"/>
      <c r="MK11" s="132"/>
      <c r="ML11" s="132"/>
      <c r="MM11" s="132"/>
      <c r="MN11" s="132"/>
      <c r="MO11" s="132"/>
      <c r="MP11" s="132"/>
      <c r="MQ11" s="132"/>
      <c r="MR11" s="132"/>
      <c r="MS11" s="132"/>
      <c r="MT11" s="132"/>
      <c r="MU11" s="132"/>
      <c r="MV11" s="132"/>
      <c r="MW11" s="132"/>
      <c r="MX11" s="132"/>
      <c r="MY11" s="132"/>
      <c r="MZ11" s="132"/>
      <c r="NA11" s="132"/>
      <c r="NB11" s="132"/>
      <c r="NC11" s="132"/>
      <c r="ND11" s="132"/>
      <c r="NE11" s="132"/>
      <c r="NF11" s="132"/>
      <c r="NG11" s="132"/>
      <c r="NH11" s="13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19">
        <f>データ!U6</f>
        <v>492199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32498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26" t="str">
        <f>データ!W6</f>
        <v>非該当</v>
      </c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8"/>
      <c r="EG12" s="126" t="str">
        <f>データ!X6</f>
        <v>７：１</v>
      </c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8"/>
      <c r="ID12" s="119">
        <f>データ!AE6</f>
        <v>570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 t="str">
        <f>データ!AF6</f>
        <v>-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>
        <f>データ!AG6</f>
        <v>570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22" t="s">
        <v>31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22" t="s">
        <v>32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23" t="s">
        <v>143</v>
      </c>
      <c r="NK16" s="124"/>
      <c r="NL16" s="124"/>
      <c r="NM16" s="124"/>
      <c r="NN16" s="124"/>
      <c r="NO16" s="124"/>
      <c r="NP16" s="124"/>
      <c r="NQ16" s="124"/>
      <c r="NR16" s="124"/>
      <c r="NS16" s="124"/>
      <c r="NT16" s="124"/>
      <c r="NU16" s="124"/>
      <c r="NV16" s="124"/>
      <c r="NW16" s="124"/>
      <c r="NX16" s="125"/>
    </row>
    <row r="17" spans="1:388" ht="13.5" customHeight="1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13" t="s">
        <v>147</v>
      </c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</row>
    <row r="33" spans="1:388" ht="13.5" customHeight="1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98.4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98.5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98.1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95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96.2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95.9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91.9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90.3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91.6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88.7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>
        <f>データ!BD7</f>
        <v>23.3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>
        <f>データ!BE7</f>
        <v>25.7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>
        <f>データ!BF7</f>
        <v>24.7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>
        <f>データ!BG7</f>
        <v>29.4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>
        <f>データ!BH7</f>
        <v>34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71.099999999999994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66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69.099999999999994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70.5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70.099999999999994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</row>
    <row r="34" spans="1:388" ht="13.5" customHeight="1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103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101.7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101.1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100.3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99.8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97.2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96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94.6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94.4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93.6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45.6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41.7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37.700000000000003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36.799999999999997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33.9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81.2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80.3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80.7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80.7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79.5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113"/>
      <c r="NK34" s="114"/>
      <c r="NL34" s="114"/>
      <c r="NM34" s="114"/>
      <c r="NN34" s="114"/>
      <c r="NO34" s="114"/>
      <c r="NP34" s="114"/>
      <c r="NQ34" s="114"/>
      <c r="NR34" s="114"/>
      <c r="NS34" s="114"/>
      <c r="NT34" s="114"/>
      <c r="NU34" s="114"/>
      <c r="NV34" s="114"/>
      <c r="NW34" s="114"/>
      <c r="NX34" s="115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13"/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5"/>
    </row>
    <row r="36" spans="1:388" ht="13.5" customHeight="1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113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5"/>
    </row>
    <row r="37" spans="1:388" ht="13.5" customHeight="1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113"/>
      <c r="NK37" s="114"/>
      <c r="NL37" s="114"/>
      <c r="NM37" s="114"/>
      <c r="NN37" s="114"/>
      <c r="NO37" s="114"/>
      <c r="NP37" s="114"/>
      <c r="NQ37" s="114"/>
      <c r="NR37" s="114"/>
      <c r="NS37" s="114"/>
      <c r="NT37" s="114"/>
      <c r="NU37" s="114"/>
      <c r="NV37" s="114"/>
      <c r="NW37" s="114"/>
      <c r="NX37" s="115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13"/>
      <c r="NK38" s="114"/>
      <c r="NL38" s="114"/>
      <c r="NM38" s="114"/>
      <c r="NN38" s="114"/>
      <c r="NO38" s="114"/>
      <c r="NP38" s="114"/>
      <c r="NQ38" s="114"/>
      <c r="NR38" s="114"/>
      <c r="NS38" s="114"/>
      <c r="NT38" s="114"/>
      <c r="NU38" s="114"/>
      <c r="NV38" s="114"/>
      <c r="NW38" s="114"/>
      <c r="NX38" s="115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13"/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6"/>
      <c r="NK46" s="117"/>
      <c r="NL46" s="117"/>
      <c r="NM46" s="117"/>
      <c r="NN46" s="117"/>
      <c r="NO46" s="117"/>
      <c r="NP46" s="117"/>
      <c r="NQ46" s="117"/>
      <c r="NR46" s="117"/>
      <c r="NS46" s="117"/>
      <c r="NT46" s="117"/>
      <c r="NU46" s="117"/>
      <c r="NV46" s="117"/>
      <c r="NW46" s="117"/>
      <c r="NX46" s="118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144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55955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60090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61775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63052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62867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14327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14879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15894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16938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17405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60.1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62.1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64.5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61.6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62.6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22.9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23.8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25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24.9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25.9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56653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59159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60787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62913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64765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14082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14865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15610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16993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17680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48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47.8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48.7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48.5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49.2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25.6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26.2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26.3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27.5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27.4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146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59.3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59.9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70.5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71.400000000000006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73.099999999999994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62.5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62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74.099999999999994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73.8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75.599999999999994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29804522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30064457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30461036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31155233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31589238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46.4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45.9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50.7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51.3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51.2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59.7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56.6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62.6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64.099999999999994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64.3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48095074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50135188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50543381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51238617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51669762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4" t="s">
        <v>75</v>
      </c>
      <c r="AI4" s="145"/>
      <c r="AJ4" s="145"/>
      <c r="AK4" s="145"/>
      <c r="AL4" s="145"/>
      <c r="AM4" s="145"/>
      <c r="AN4" s="145"/>
      <c r="AO4" s="145"/>
      <c r="AP4" s="145"/>
      <c r="AQ4" s="145"/>
      <c r="AR4" s="146"/>
      <c r="AS4" s="147" t="s">
        <v>76</v>
      </c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7" t="s">
        <v>77</v>
      </c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4" t="s">
        <v>78</v>
      </c>
      <c r="BP4" s="145"/>
      <c r="BQ4" s="145"/>
      <c r="BR4" s="145"/>
      <c r="BS4" s="145"/>
      <c r="BT4" s="145"/>
      <c r="BU4" s="145"/>
      <c r="BV4" s="145"/>
      <c r="BW4" s="145"/>
      <c r="BX4" s="145"/>
      <c r="BY4" s="146"/>
      <c r="BZ4" s="143" t="s">
        <v>79</v>
      </c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7" t="s">
        <v>80</v>
      </c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 t="s">
        <v>81</v>
      </c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 t="s">
        <v>82</v>
      </c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4" t="s">
        <v>83</v>
      </c>
      <c r="DS4" s="145"/>
      <c r="DT4" s="145"/>
      <c r="DU4" s="145"/>
      <c r="DV4" s="145"/>
      <c r="DW4" s="145"/>
      <c r="DX4" s="145"/>
      <c r="DY4" s="145"/>
      <c r="DZ4" s="145"/>
      <c r="EA4" s="145"/>
      <c r="EB4" s="146"/>
      <c r="EC4" s="143" t="s">
        <v>84</v>
      </c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 t="s">
        <v>85</v>
      </c>
      <c r="EO4" s="143"/>
      <c r="EP4" s="143"/>
      <c r="EQ4" s="143"/>
      <c r="ER4" s="143"/>
      <c r="ES4" s="143"/>
      <c r="ET4" s="143"/>
      <c r="EU4" s="143"/>
      <c r="EV4" s="143"/>
      <c r="EW4" s="143"/>
      <c r="EX4" s="143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122076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48" t="str">
        <f>IF(H8&lt;&gt;I8,H8,"")&amp;IF(I8&lt;&gt;J8,I8,"")&amp;"　"&amp;J8</f>
        <v>千葉県松戸市　国保松戸市立病院</v>
      </c>
      <c r="I6" s="149"/>
      <c r="J6" s="150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/>
      <c r="P6" s="63" t="str">
        <f>P8</f>
        <v>直営</v>
      </c>
      <c r="Q6" s="64">
        <f t="shared" ref="Q6:AG6" si="3">Q8</f>
        <v>29</v>
      </c>
      <c r="R6" s="63" t="str">
        <f t="shared" si="3"/>
        <v>対象</v>
      </c>
      <c r="S6" s="63" t="str">
        <f t="shared" si="3"/>
        <v>ド I 未 訓 ガ</v>
      </c>
      <c r="T6" s="63" t="str">
        <f t="shared" si="3"/>
        <v>救 臨 が 感 災 地</v>
      </c>
      <c r="U6" s="64">
        <f>U8</f>
        <v>492199</v>
      </c>
      <c r="V6" s="64">
        <f>V8</f>
        <v>32498</v>
      </c>
      <c r="W6" s="63" t="str">
        <f>W8</f>
        <v>非該当</v>
      </c>
      <c r="X6" s="63" t="str">
        <f t="shared" si="3"/>
        <v>７：１</v>
      </c>
      <c r="Y6" s="64">
        <f t="shared" si="3"/>
        <v>605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8</v>
      </c>
      <c r="AD6" s="64">
        <f t="shared" si="3"/>
        <v>613</v>
      </c>
      <c r="AE6" s="64">
        <f t="shared" si="3"/>
        <v>570</v>
      </c>
      <c r="AF6" s="64" t="str">
        <f t="shared" si="3"/>
        <v>-</v>
      </c>
      <c r="AG6" s="64">
        <f t="shared" si="3"/>
        <v>570</v>
      </c>
      <c r="AH6" s="65">
        <f>IF(AH8="-",NA(),AH8)</f>
        <v>98.4</v>
      </c>
      <c r="AI6" s="65">
        <f t="shared" ref="AI6:AQ6" si="4">IF(AI8="-",NA(),AI8)</f>
        <v>98.5</v>
      </c>
      <c r="AJ6" s="65">
        <f t="shared" si="4"/>
        <v>98.1</v>
      </c>
      <c r="AK6" s="65">
        <f t="shared" si="4"/>
        <v>95</v>
      </c>
      <c r="AL6" s="65">
        <f t="shared" si="4"/>
        <v>96.2</v>
      </c>
      <c r="AM6" s="65">
        <f t="shared" si="4"/>
        <v>103</v>
      </c>
      <c r="AN6" s="65">
        <f t="shared" si="4"/>
        <v>101.7</v>
      </c>
      <c r="AO6" s="65">
        <f t="shared" si="4"/>
        <v>101.1</v>
      </c>
      <c r="AP6" s="65">
        <f t="shared" si="4"/>
        <v>100.3</v>
      </c>
      <c r="AQ6" s="65">
        <f t="shared" si="4"/>
        <v>99.8</v>
      </c>
      <c r="AR6" s="65" t="str">
        <f>IF(AR8="-","【-】","【"&amp;SUBSTITUTE(TEXT(AR8,"#,##0.0"),"-","△")&amp;"】")</f>
        <v>【98.4】</v>
      </c>
      <c r="AS6" s="65">
        <f>IF(AS8="-",NA(),AS8)</f>
        <v>95.9</v>
      </c>
      <c r="AT6" s="65">
        <f t="shared" ref="AT6:BB6" si="5">IF(AT8="-",NA(),AT8)</f>
        <v>91.9</v>
      </c>
      <c r="AU6" s="65">
        <f t="shared" si="5"/>
        <v>90.3</v>
      </c>
      <c r="AV6" s="65">
        <f t="shared" si="5"/>
        <v>91.6</v>
      </c>
      <c r="AW6" s="65">
        <f t="shared" si="5"/>
        <v>88.7</v>
      </c>
      <c r="AX6" s="65">
        <f t="shared" si="5"/>
        <v>97.2</v>
      </c>
      <c r="AY6" s="65">
        <f t="shared" si="5"/>
        <v>96</v>
      </c>
      <c r="AZ6" s="65">
        <f t="shared" si="5"/>
        <v>94.6</v>
      </c>
      <c r="BA6" s="65">
        <f t="shared" si="5"/>
        <v>94.4</v>
      </c>
      <c r="BB6" s="65">
        <f t="shared" si="5"/>
        <v>93.6</v>
      </c>
      <c r="BC6" s="65" t="str">
        <f>IF(BC8="-","【-】","【"&amp;SUBSTITUTE(TEXT(BC8,"#,##0.0"),"-","△")&amp;"】")</f>
        <v>【89.5】</v>
      </c>
      <c r="BD6" s="65">
        <f>IF(BD8="-",NA(),BD8)</f>
        <v>23.3</v>
      </c>
      <c r="BE6" s="65">
        <f t="shared" ref="BE6:BM6" si="6">IF(BE8="-",NA(),BE8)</f>
        <v>25.7</v>
      </c>
      <c r="BF6" s="65">
        <f t="shared" si="6"/>
        <v>24.7</v>
      </c>
      <c r="BG6" s="65">
        <f t="shared" si="6"/>
        <v>29.4</v>
      </c>
      <c r="BH6" s="65">
        <f t="shared" si="6"/>
        <v>34</v>
      </c>
      <c r="BI6" s="65">
        <f t="shared" si="6"/>
        <v>45.6</v>
      </c>
      <c r="BJ6" s="65">
        <f t="shared" si="6"/>
        <v>41.7</v>
      </c>
      <c r="BK6" s="65">
        <f t="shared" si="6"/>
        <v>37.700000000000003</v>
      </c>
      <c r="BL6" s="65">
        <f t="shared" si="6"/>
        <v>36.799999999999997</v>
      </c>
      <c r="BM6" s="65">
        <f t="shared" si="6"/>
        <v>33.9</v>
      </c>
      <c r="BN6" s="65" t="str">
        <f>IF(BN8="-","【-】","【"&amp;SUBSTITUTE(TEXT(BN8,"#,##0.0"),"-","△")&amp;"】")</f>
        <v>【63.6】</v>
      </c>
      <c r="BO6" s="65">
        <f>IF(BO8="-",NA(),BO8)</f>
        <v>71.099999999999994</v>
      </c>
      <c r="BP6" s="65">
        <f t="shared" ref="BP6:BX6" si="7">IF(BP8="-",NA(),BP8)</f>
        <v>66</v>
      </c>
      <c r="BQ6" s="65">
        <f t="shared" si="7"/>
        <v>69.099999999999994</v>
      </c>
      <c r="BR6" s="65">
        <f t="shared" si="7"/>
        <v>70.5</v>
      </c>
      <c r="BS6" s="65">
        <f t="shared" si="7"/>
        <v>70.099999999999994</v>
      </c>
      <c r="BT6" s="65">
        <f t="shared" si="7"/>
        <v>81.2</v>
      </c>
      <c r="BU6" s="65">
        <f t="shared" si="7"/>
        <v>80.3</v>
      </c>
      <c r="BV6" s="65">
        <f t="shared" si="7"/>
        <v>80.7</v>
      </c>
      <c r="BW6" s="65">
        <f t="shared" si="7"/>
        <v>80.7</v>
      </c>
      <c r="BX6" s="65">
        <f t="shared" si="7"/>
        <v>79.5</v>
      </c>
      <c r="BY6" s="65" t="str">
        <f>IF(BY8="-","【-】","【"&amp;SUBSTITUTE(TEXT(BY8,"#,##0.0"),"-","△")&amp;"】")</f>
        <v>【74.2】</v>
      </c>
      <c r="BZ6" s="66">
        <f>IF(BZ8="-",NA(),BZ8)</f>
        <v>55955</v>
      </c>
      <c r="CA6" s="66">
        <f t="shared" ref="CA6:CI6" si="8">IF(CA8="-",NA(),CA8)</f>
        <v>60090</v>
      </c>
      <c r="CB6" s="66">
        <f t="shared" si="8"/>
        <v>61775</v>
      </c>
      <c r="CC6" s="66">
        <f t="shared" si="8"/>
        <v>63052</v>
      </c>
      <c r="CD6" s="66">
        <f t="shared" si="8"/>
        <v>62867</v>
      </c>
      <c r="CE6" s="66">
        <f t="shared" si="8"/>
        <v>56653</v>
      </c>
      <c r="CF6" s="66">
        <f t="shared" si="8"/>
        <v>59159</v>
      </c>
      <c r="CG6" s="66">
        <f t="shared" si="8"/>
        <v>60787</v>
      </c>
      <c r="CH6" s="66">
        <f t="shared" si="8"/>
        <v>62913</v>
      </c>
      <c r="CI6" s="66">
        <f t="shared" si="8"/>
        <v>64765</v>
      </c>
      <c r="CJ6" s="65" t="str">
        <f>IF(CJ8="-","【-】","【"&amp;SUBSTITUTE(TEXT(CJ8,"#,##0"),"-","△")&amp;"】")</f>
        <v>【49,667】</v>
      </c>
      <c r="CK6" s="66">
        <f>IF(CK8="-",NA(),CK8)</f>
        <v>14327</v>
      </c>
      <c r="CL6" s="66">
        <f t="shared" ref="CL6:CT6" si="9">IF(CL8="-",NA(),CL8)</f>
        <v>14879</v>
      </c>
      <c r="CM6" s="66">
        <f t="shared" si="9"/>
        <v>15894</v>
      </c>
      <c r="CN6" s="66">
        <f t="shared" si="9"/>
        <v>16938</v>
      </c>
      <c r="CO6" s="66">
        <f t="shared" si="9"/>
        <v>17405</v>
      </c>
      <c r="CP6" s="66">
        <f t="shared" si="9"/>
        <v>14082</v>
      </c>
      <c r="CQ6" s="66">
        <f t="shared" si="9"/>
        <v>14865</v>
      </c>
      <c r="CR6" s="66">
        <f t="shared" si="9"/>
        <v>15610</v>
      </c>
      <c r="CS6" s="66">
        <f t="shared" si="9"/>
        <v>16993</v>
      </c>
      <c r="CT6" s="66">
        <f t="shared" si="9"/>
        <v>17680</v>
      </c>
      <c r="CU6" s="65" t="str">
        <f>IF(CU8="-","【-】","【"&amp;SUBSTITUTE(TEXT(CU8,"#,##0"),"-","△")&amp;"】")</f>
        <v>【13,758】</v>
      </c>
      <c r="CV6" s="65">
        <f>IF(CV8="-",NA(),CV8)</f>
        <v>60.1</v>
      </c>
      <c r="CW6" s="65">
        <f t="shared" ref="CW6:DE6" si="10">IF(CW8="-",NA(),CW8)</f>
        <v>62.1</v>
      </c>
      <c r="CX6" s="65">
        <f t="shared" si="10"/>
        <v>64.5</v>
      </c>
      <c r="CY6" s="65">
        <f t="shared" si="10"/>
        <v>61.6</v>
      </c>
      <c r="CZ6" s="65">
        <f t="shared" si="10"/>
        <v>62.6</v>
      </c>
      <c r="DA6" s="65">
        <f t="shared" si="10"/>
        <v>48</v>
      </c>
      <c r="DB6" s="65">
        <f t="shared" si="10"/>
        <v>47.8</v>
      </c>
      <c r="DC6" s="65">
        <f t="shared" si="10"/>
        <v>48.7</v>
      </c>
      <c r="DD6" s="65">
        <f t="shared" si="10"/>
        <v>48.5</v>
      </c>
      <c r="DE6" s="65">
        <f t="shared" si="10"/>
        <v>49.2</v>
      </c>
      <c r="DF6" s="65" t="str">
        <f>IF(DF8="-","【-】","【"&amp;SUBSTITUTE(TEXT(DF8,"#,##0.0"),"-","△")&amp;"】")</f>
        <v>【55.2】</v>
      </c>
      <c r="DG6" s="65">
        <f>IF(DG8="-",NA(),DG8)</f>
        <v>22.9</v>
      </c>
      <c r="DH6" s="65">
        <f t="shared" ref="DH6:DP6" si="11">IF(DH8="-",NA(),DH8)</f>
        <v>23.8</v>
      </c>
      <c r="DI6" s="65">
        <f t="shared" si="11"/>
        <v>25</v>
      </c>
      <c r="DJ6" s="65">
        <f t="shared" si="11"/>
        <v>24.9</v>
      </c>
      <c r="DK6" s="65">
        <f t="shared" si="11"/>
        <v>25.9</v>
      </c>
      <c r="DL6" s="65">
        <f t="shared" si="11"/>
        <v>25.6</v>
      </c>
      <c r="DM6" s="65">
        <f t="shared" si="11"/>
        <v>26.2</v>
      </c>
      <c r="DN6" s="65">
        <f t="shared" si="11"/>
        <v>26.3</v>
      </c>
      <c r="DO6" s="65">
        <f t="shared" si="11"/>
        <v>27.5</v>
      </c>
      <c r="DP6" s="65">
        <f t="shared" si="11"/>
        <v>27.4</v>
      </c>
      <c r="DQ6" s="65" t="str">
        <f>IF(DQ8="-","【-】","【"&amp;SUBSTITUTE(TEXT(DQ8,"#,##0.0"),"-","△")&amp;"】")</f>
        <v>【24.1】</v>
      </c>
      <c r="DR6" s="65">
        <f>IF(DR8="-",NA(),DR8)</f>
        <v>59.3</v>
      </c>
      <c r="DS6" s="65">
        <f t="shared" ref="DS6:EA6" si="12">IF(DS8="-",NA(),DS8)</f>
        <v>59.9</v>
      </c>
      <c r="DT6" s="65">
        <f t="shared" si="12"/>
        <v>70.5</v>
      </c>
      <c r="DU6" s="65">
        <f t="shared" si="12"/>
        <v>71.400000000000006</v>
      </c>
      <c r="DV6" s="65">
        <f t="shared" si="12"/>
        <v>73.099999999999994</v>
      </c>
      <c r="DW6" s="65">
        <f t="shared" si="12"/>
        <v>46.4</v>
      </c>
      <c r="DX6" s="65">
        <f t="shared" si="12"/>
        <v>45.9</v>
      </c>
      <c r="DY6" s="65">
        <f t="shared" si="12"/>
        <v>50.7</v>
      </c>
      <c r="DZ6" s="65">
        <f t="shared" si="12"/>
        <v>51.3</v>
      </c>
      <c r="EA6" s="65">
        <f t="shared" si="12"/>
        <v>51.2</v>
      </c>
      <c r="EB6" s="65" t="str">
        <f>IF(EB8="-","【-】","【"&amp;SUBSTITUTE(TEXT(EB8,"#,##0.0"),"-","△")&amp;"】")</f>
        <v>【50.7】</v>
      </c>
      <c r="EC6" s="65">
        <f>IF(EC8="-",NA(),EC8)</f>
        <v>62.5</v>
      </c>
      <c r="ED6" s="65">
        <f t="shared" ref="ED6:EL6" si="13">IF(ED8="-",NA(),ED8)</f>
        <v>62</v>
      </c>
      <c r="EE6" s="65">
        <f t="shared" si="13"/>
        <v>74.099999999999994</v>
      </c>
      <c r="EF6" s="65">
        <f t="shared" si="13"/>
        <v>73.8</v>
      </c>
      <c r="EG6" s="65">
        <f t="shared" si="13"/>
        <v>75.599999999999994</v>
      </c>
      <c r="EH6" s="65">
        <f t="shared" si="13"/>
        <v>59.7</v>
      </c>
      <c r="EI6" s="65">
        <f t="shared" si="13"/>
        <v>56.6</v>
      </c>
      <c r="EJ6" s="65">
        <f t="shared" si="13"/>
        <v>62.6</v>
      </c>
      <c r="EK6" s="65">
        <f t="shared" si="13"/>
        <v>64.099999999999994</v>
      </c>
      <c r="EL6" s="65">
        <f t="shared" si="13"/>
        <v>64.3</v>
      </c>
      <c r="EM6" s="65" t="str">
        <f>IF(EM8="-","【-】","【"&amp;SUBSTITUTE(TEXT(EM8,"#,##0.0"),"-","△")&amp;"】")</f>
        <v>【65.7】</v>
      </c>
      <c r="EN6" s="66">
        <f>IF(EN8="-",NA(),EN8)</f>
        <v>29804522</v>
      </c>
      <c r="EO6" s="66">
        <f t="shared" ref="EO6:EW6" si="14">IF(EO8="-",NA(),EO8)</f>
        <v>30064457</v>
      </c>
      <c r="EP6" s="66">
        <f t="shared" si="14"/>
        <v>30461036</v>
      </c>
      <c r="EQ6" s="66">
        <f t="shared" si="14"/>
        <v>31155233</v>
      </c>
      <c r="ER6" s="66">
        <f t="shared" si="14"/>
        <v>31589238</v>
      </c>
      <c r="ES6" s="66">
        <f t="shared" si="14"/>
        <v>48095074</v>
      </c>
      <c r="ET6" s="66">
        <f t="shared" si="14"/>
        <v>50135188</v>
      </c>
      <c r="EU6" s="66">
        <f t="shared" si="14"/>
        <v>50543381</v>
      </c>
      <c r="EV6" s="66">
        <f t="shared" si="14"/>
        <v>51238617</v>
      </c>
      <c r="EW6" s="66">
        <f t="shared" si="14"/>
        <v>51669762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122076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/>
      <c r="P7" s="63" t="str">
        <f>P8</f>
        <v>直営</v>
      </c>
      <c r="Q7" s="64">
        <f t="shared" si="15"/>
        <v>29</v>
      </c>
      <c r="R7" s="63" t="str">
        <f t="shared" si="15"/>
        <v>対象</v>
      </c>
      <c r="S7" s="63" t="str">
        <f t="shared" si="15"/>
        <v>ド I 未 訓 ガ</v>
      </c>
      <c r="T7" s="63" t="str">
        <f t="shared" si="15"/>
        <v>救 臨 が 感 災 地</v>
      </c>
      <c r="U7" s="64">
        <f>U8</f>
        <v>492199</v>
      </c>
      <c r="V7" s="64">
        <f>V8</f>
        <v>32498</v>
      </c>
      <c r="W7" s="63" t="str">
        <f>W8</f>
        <v>非該当</v>
      </c>
      <c r="X7" s="63" t="str">
        <f t="shared" si="15"/>
        <v>７：１</v>
      </c>
      <c r="Y7" s="64">
        <f t="shared" si="15"/>
        <v>605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>
        <f t="shared" si="15"/>
        <v>8</v>
      </c>
      <c r="AD7" s="64">
        <f t="shared" si="15"/>
        <v>613</v>
      </c>
      <c r="AE7" s="64">
        <f t="shared" si="15"/>
        <v>570</v>
      </c>
      <c r="AF7" s="64" t="str">
        <f t="shared" si="15"/>
        <v>-</v>
      </c>
      <c r="AG7" s="64">
        <f t="shared" si="15"/>
        <v>570</v>
      </c>
      <c r="AH7" s="65">
        <f>AH8</f>
        <v>98.4</v>
      </c>
      <c r="AI7" s="65">
        <f t="shared" ref="AI7:AQ7" si="16">AI8</f>
        <v>98.5</v>
      </c>
      <c r="AJ7" s="65">
        <f t="shared" si="16"/>
        <v>98.1</v>
      </c>
      <c r="AK7" s="65">
        <f t="shared" si="16"/>
        <v>95</v>
      </c>
      <c r="AL7" s="65">
        <f t="shared" si="16"/>
        <v>96.2</v>
      </c>
      <c r="AM7" s="65">
        <f t="shared" si="16"/>
        <v>103</v>
      </c>
      <c r="AN7" s="65">
        <f t="shared" si="16"/>
        <v>101.7</v>
      </c>
      <c r="AO7" s="65">
        <f t="shared" si="16"/>
        <v>101.1</v>
      </c>
      <c r="AP7" s="65">
        <f t="shared" si="16"/>
        <v>100.3</v>
      </c>
      <c r="AQ7" s="65">
        <f t="shared" si="16"/>
        <v>99.8</v>
      </c>
      <c r="AR7" s="65"/>
      <c r="AS7" s="65">
        <f>AS8</f>
        <v>95.9</v>
      </c>
      <c r="AT7" s="65">
        <f t="shared" ref="AT7:BB7" si="17">AT8</f>
        <v>91.9</v>
      </c>
      <c r="AU7" s="65">
        <f t="shared" si="17"/>
        <v>90.3</v>
      </c>
      <c r="AV7" s="65">
        <f t="shared" si="17"/>
        <v>91.6</v>
      </c>
      <c r="AW7" s="65">
        <f t="shared" si="17"/>
        <v>88.7</v>
      </c>
      <c r="AX7" s="65">
        <f t="shared" si="17"/>
        <v>97.2</v>
      </c>
      <c r="AY7" s="65">
        <f t="shared" si="17"/>
        <v>96</v>
      </c>
      <c r="AZ7" s="65">
        <f t="shared" si="17"/>
        <v>94.6</v>
      </c>
      <c r="BA7" s="65">
        <f t="shared" si="17"/>
        <v>94.4</v>
      </c>
      <c r="BB7" s="65">
        <f t="shared" si="17"/>
        <v>93.6</v>
      </c>
      <c r="BC7" s="65"/>
      <c r="BD7" s="65">
        <f>BD8</f>
        <v>23.3</v>
      </c>
      <c r="BE7" s="65">
        <f t="shared" ref="BE7:BM7" si="18">BE8</f>
        <v>25.7</v>
      </c>
      <c r="BF7" s="65">
        <f t="shared" si="18"/>
        <v>24.7</v>
      </c>
      <c r="BG7" s="65">
        <f t="shared" si="18"/>
        <v>29.4</v>
      </c>
      <c r="BH7" s="65">
        <f t="shared" si="18"/>
        <v>34</v>
      </c>
      <c r="BI7" s="65">
        <f t="shared" si="18"/>
        <v>45.6</v>
      </c>
      <c r="BJ7" s="65">
        <f t="shared" si="18"/>
        <v>41.7</v>
      </c>
      <c r="BK7" s="65">
        <f t="shared" si="18"/>
        <v>37.700000000000003</v>
      </c>
      <c r="BL7" s="65">
        <f t="shared" si="18"/>
        <v>36.799999999999997</v>
      </c>
      <c r="BM7" s="65">
        <f t="shared" si="18"/>
        <v>33.9</v>
      </c>
      <c r="BN7" s="65"/>
      <c r="BO7" s="65">
        <f>BO8</f>
        <v>71.099999999999994</v>
      </c>
      <c r="BP7" s="65">
        <f t="shared" ref="BP7:BX7" si="19">BP8</f>
        <v>66</v>
      </c>
      <c r="BQ7" s="65">
        <f t="shared" si="19"/>
        <v>69.099999999999994</v>
      </c>
      <c r="BR7" s="65">
        <f t="shared" si="19"/>
        <v>70.5</v>
      </c>
      <c r="BS7" s="65">
        <f t="shared" si="19"/>
        <v>70.099999999999994</v>
      </c>
      <c r="BT7" s="65">
        <f t="shared" si="19"/>
        <v>81.2</v>
      </c>
      <c r="BU7" s="65">
        <f t="shared" si="19"/>
        <v>80.3</v>
      </c>
      <c r="BV7" s="65">
        <f t="shared" si="19"/>
        <v>80.7</v>
      </c>
      <c r="BW7" s="65">
        <f t="shared" si="19"/>
        <v>80.7</v>
      </c>
      <c r="BX7" s="65">
        <f t="shared" si="19"/>
        <v>79.5</v>
      </c>
      <c r="BY7" s="65"/>
      <c r="BZ7" s="66">
        <f>BZ8</f>
        <v>55955</v>
      </c>
      <c r="CA7" s="66">
        <f t="shared" ref="CA7:CI7" si="20">CA8</f>
        <v>60090</v>
      </c>
      <c r="CB7" s="66">
        <f t="shared" si="20"/>
        <v>61775</v>
      </c>
      <c r="CC7" s="66">
        <f t="shared" si="20"/>
        <v>63052</v>
      </c>
      <c r="CD7" s="66">
        <f t="shared" si="20"/>
        <v>62867</v>
      </c>
      <c r="CE7" s="66">
        <f t="shared" si="20"/>
        <v>56653</v>
      </c>
      <c r="CF7" s="66">
        <f t="shared" si="20"/>
        <v>59159</v>
      </c>
      <c r="CG7" s="66">
        <f t="shared" si="20"/>
        <v>60787</v>
      </c>
      <c r="CH7" s="66">
        <f t="shared" si="20"/>
        <v>62913</v>
      </c>
      <c r="CI7" s="66">
        <f t="shared" si="20"/>
        <v>64765</v>
      </c>
      <c r="CJ7" s="65"/>
      <c r="CK7" s="66">
        <f>CK8</f>
        <v>14327</v>
      </c>
      <c r="CL7" s="66">
        <f t="shared" ref="CL7:CT7" si="21">CL8</f>
        <v>14879</v>
      </c>
      <c r="CM7" s="66">
        <f t="shared" si="21"/>
        <v>15894</v>
      </c>
      <c r="CN7" s="66">
        <f t="shared" si="21"/>
        <v>16938</v>
      </c>
      <c r="CO7" s="66">
        <f t="shared" si="21"/>
        <v>17405</v>
      </c>
      <c r="CP7" s="66">
        <f t="shared" si="21"/>
        <v>14082</v>
      </c>
      <c r="CQ7" s="66">
        <f t="shared" si="21"/>
        <v>14865</v>
      </c>
      <c r="CR7" s="66">
        <f t="shared" si="21"/>
        <v>15610</v>
      </c>
      <c r="CS7" s="66">
        <f t="shared" si="21"/>
        <v>16993</v>
      </c>
      <c r="CT7" s="66">
        <f t="shared" si="21"/>
        <v>17680</v>
      </c>
      <c r="CU7" s="65"/>
      <c r="CV7" s="65">
        <f>CV8</f>
        <v>60.1</v>
      </c>
      <c r="CW7" s="65">
        <f t="shared" ref="CW7:DE7" si="22">CW8</f>
        <v>62.1</v>
      </c>
      <c r="CX7" s="65">
        <f t="shared" si="22"/>
        <v>64.5</v>
      </c>
      <c r="CY7" s="65">
        <f t="shared" si="22"/>
        <v>61.6</v>
      </c>
      <c r="CZ7" s="65">
        <f t="shared" si="22"/>
        <v>62.6</v>
      </c>
      <c r="DA7" s="65">
        <f t="shared" si="22"/>
        <v>48</v>
      </c>
      <c r="DB7" s="65">
        <f t="shared" si="22"/>
        <v>47.8</v>
      </c>
      <c r="DC7" s="65">
        <f t="shared" si="22"/>
        <v>48.7</v>
      </c>
      <c r="DD7" s="65">
        <f t="shared" si="22"/>
        <v>48.5</v>
      </c>
      <c r="DE7" s="65">
        <f t="shared" si="22"/>
        <v>49.2</v>
      </c>
      <c r="DF7" s="65"/>
      <c r="DG7" s="65">
        <f>DG8</f>
        <v>22.9</v>
      </c>
      <c r="DH7" s="65">
        <f t="shared" ref="DH7:DP7" si="23">DH8</f>
        <v>23.8</v>
      </c>
      <c r="DI7" s="65">
        <f t="shared" si="23"/>
        <v>25</v>
      </c>
      <c r="DJ7" s="65">
        <f t="shared" si="23"/>
        <v>24.9</v>
      </c>
      <c r="DK7" s="65">
        <f t="shared" si="23"/>
        <v>25.9</v>
      </c>
      <c r="DL7" s="65">
        <f t="shared" si="23"/>
        <v>25.6</v>
      </c>
      <c r="DM7" s="65">
        <f t="shared" si="23"/>
        <v>26.2</v>
      </c>
      <c r="DN7" s="65">
        <f t="shared" si="23"/>
        <v>26.3</v>
      </c>
      <c r="DO7" s="65">
        <f t="shared" si="23"/>
        <v>27.5</v>
      </c>
      <c r="DP7" s="65">
        <f t="shared" si="23"/>
        <v>27.4</v>
      </c>
      <c r="DQ7" s="65"/>
      <c r="DR7" s="65">
        <f>DR8</f>
        <v>59.3</v>
      </c>
      <c r="DS7" s="65">
        <f t="shared" ref="DS7:EA7" si="24">DS8</f>
        <v>59.9</v>
      </c>
      <c r="DT7" s="65">
        <f t="shared" si="24"/>
        <v>70.5</v>
      </c>
      <c r="DU7" s="65">
        <f t="shared" si="24"/>
        <v>71.400000000000006</v>
      </c>
      <c r="DV7" s="65">
        <f t="shared" si="24"/>
        <v>73.099999999999994</v>
      </c>
      <c r="DW7" s="65">
        <f t="shared" si="24"/>
        <v>46.4</v>
      </c>
      <c r="DX7" s="65">
        <f t="shared" si="24"/>
        <v>45.9</v>
      </c>
      <c r="DY7" s="65">
        <f t="shared" si="24"/>
        <v>50.7</v>
      </c>
      <c r="DZ7" s="65">
        <f t="shared" si="24"/>
        <v>51.3</v>
      </c>
      <c r="EA7" s="65">
        <f t="shared" si="24"/>
        <v>51.2</v>
      </c>
      <c r="EB7" s="65"/>
      <c r="EC7" s="65">
        <f>EC8</f>
        <v>62.5</v>
      </c>
      <c r="ED7" s="65">
        <f t="shared" ref="ED7:EL7" si="25">ED8</f>
        <v>62</v>
      </c>
      <c r="EE7" s="65">
        <f t="shared" si="25"/>
        <v>74.099999999999994</v>
      </c>
      <c r="EF7" s="65">
        <f t="shared" si="25"/>
        <v>73.8</v>
      </c>
      <c r="EG7" s="65">
        <f t="shared" si="25"/>
        <v>75.599999999999994</v>
      </c>
      <c r="EH7" s="65">
        <f t="shared" si="25"/>
        <v>59.7</v>
      </c>
      <c r="EI7" s="65">
        <f t="shared" si="25"/>
        <v>56.6</v>
      </c>
      <c r="EJ7" s="65">
        <f t="shared" si="25"/>
        <v>62.6</v>
      </c>
      <c r="EK7" s="65">
        <f t="shared" si="25"/>
        <v>64.099999999999994</v>
      </c>
      <c r="EL7" s="65">
        <f t="shared" si="25"/>
        <v>64.3</v>
      </c>
      <c r="EM7" s="65"/>
      <c r="EN7" s="66">
        <f>EN8</f>
        <v>29804522</v>
      </c>
      <c r="EO7" s="66">
        <f t="shared" ref="EO7:EW7" si="26">EO8</f>
        <v>30064457</v>
      </c>
      <c r="EP7" s="66">
        <f t="shared" si="26"/>
        <v>30461036</v>
      </c>
      <c r="EQ7" s="66">
        <f t="shared" si="26"/>
        <v>31155233</v>
      </c>
      <c r="ER7" s="66">
        <f t="shared" si="26"/>
        <v>31589238</v>
      </c>
      <c r="ES7" s="66">
        <f t="shared" si="26"/>
        <v>48095074</v>
      </c>
      <c r="ET7" s="66">
        <f t="shared" si="26"/>
        <v>50135188</v>
      </c>
      <c r="EU7" s="66">
        <f t="shared" si="26"/>
        <v>50543381</v>
      </c>
      <c r="EV7" s="66">
        <f t="shared" si="26"/>
        <v>51238617</v>
      </c>
      <c r="EW7" s="66">
        <f t="shared" si="26"/>
        <v>51669762</v>
      </c>
      <c r="EX7" s="66"/>
    </row>
    <row r="8" spans="1:154" s="67" customFormat="1">
      <c r="A8" s="48"/>
      <c r="B8" s="68">
        <v>2016</v>
      </c>
      <c r="C8" s="68">
        <v>122076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29</v>
      </c>
      <c r="R8" s="68" t="s">
        <v>131</v>
      </c>
      <c r="S8" s="68" t="s">
        <v>132</v>
      </c>
      <c r="T8" s="68" t="s">
        <v>133</v>
      </c>
      <c r="U8" s="69">
        <v>492199</v>
      </c>
      <c r="V8" s="69">
        <v>32498</v>
      </c>
      <c r="W8" s="68" t="s">
        <v>134</v>
      </c>
      <c r="X8" s="70" t="s">
        <v>135</v>
      </c>
      <c r="Y8" s="69">
        <v>605</v>
      </c>
      <c r="Z8" s="69" t="s">
        <v>136</v>
      </c>
      <c r="AA8" s="69" t="s">
        <v>136</v>
      </c>
      <c r="AB8" s="69" t="s">
        <v>136</v>
      </c>
      <c r="AC8" s="69">
        <v>8</v>
      </c>
      <c r="AD8" s="69">
        <v>613</v>
      </c>
      <c r="AE8" s="69">
        <v>570</v>
      </c>
      <c r="AF8" s="69" t="s">
        <v>136</v>
      </c>
      <c r="AG8" s="69">
        <v>570</v>
      </c>
      <c r="AH8" s="71">
        <v>98.4</v>
      </c>
      <c r="AI8" s="71">
        <v>98.5</v>
      </c>
      <c r="AJ8" s="71">
        <v>98.1</v>
      </c>
      <c r="AK8" s="71">
        <v>95</v>
      </c>
      <c r="AL8" s="71">
        <v>96.2</v>
      </c>
      <c r="AM8" s="71">
        <v>103</v>
      </c>
      <c r="AN8" s="71">
        <v>101.7</v>
      </c>
      <c r="AO8" s="71">
        <v>101.1</v>
      </c>
      <c r="AP8" s="71">
        <v>100.3</v>
      </c>
      <c r="AQ8" s="71">
        <v>99.8</v>
      </c>
      <c r="AR8" s="71">
        <v>98.4</v>
      </c>
      <c r="AS8" s="71">
        <v>95.9</v>
      </c>
      <c r="AT8" s="71">
        <v>91.9</v>
      </c>
      <c r="AU8" s="71">
        <v>90.3</v>
      </c>
      <c r="AV8" s="71">
        <v>91.6</v>
      </c>
      <c r="AW8" s="71">
        <v>88.7</v>
      </c>
      <c r="AX8" s="71">
        <v>97.2</v>
      </c>
      <c r="AY8" s="71">
        <v>96</v>
      </c>
      <c r="AZ8" s="71">
        <v>94.6</v>
      </c>
      <c r="BA8" s="71">
        <v>94.4</v>
      </c>
      <c r="BB8" s="71">
        <v>93.6</v>
      </c>
      <c r="BC8" s="71">
        <v>89.5</v>
      </c>
      <c r="BD8" s="72">
        <v>23.3</v>
      </c>
      <c r="BE8" s="72">
        <v>25.7</v>
      </c>
      <c r="BF8" s="72">
        <v>24.7</v>
      </c>
      <c r="BG8" s="72">
        <v>29.4</v>
      </c>
      <c r="BH8" s="72">
        <v>34</v>
      </c>
      <c r="BI8" s="72">
        <v>45.6</v>
      </c>
      <c r="BJ8" s="72">
        <v>41.7</v>
      </c>
      <c r="BK8" s="72">
        <v>37.700000000000003</v>
      </c>
      <c r="BL8" s="72">
        <v>36.799999999999997</v>
      </c>
      <c r="BM8" s="72">
        <v>33.9</v>
      </c>
      <c r="BN8" s="72">
        <v>63.6</v>
      </c>
      <c r="BO8" s="71">
        <v>71.099999999999994</v>
      </c>
      <c r="BP8" s="71">
        <v>66</v>
      </c>
      <c r="BQ8" s="71">
        <v>69.099999999999994</v>
      </c>
      <c r="BR8" s="71">
        <v>70.5</v>
      </c>
      <c r="BS8" s="71">
        <v>70.099999999999994</v>
      </c>
      <c r="BT8" s="71">
        <v>81.2</v>
      </c>
      <c r="BU8" s="71">
        <v>80.3</v>
      </c>
      <c r="BV8" s="71">
        <v>80.7</v>
      </c>
      <c r="BW8" s="71">
        <v>80.7</v>
      </c>
      <c r="BX8" s="71">
        <v>79.5</v>
      </c>
      <c r="BY8" s="71">
        <v>74.2</v>
      </c>
      <c r="BZ8" s="72">
        <v>55955</v>
      </c>
      <c r="CA8" s="72">
        <v>60090</v>
      </c>
      <c r="CB8" s="72">
        <v>61775</v>
      </c>
      <c r="CC8" s="72">
        <v>63052</v>
      </c>
      <c r="CD8" s="72">
        <v>62867</v>
      </c>
      <c r="CE8" s="72">
        <v>56653</v>
      </c>
      <c r="CF8" s="72">
        <v>59159</v>
      </c>
      <c r="CG8" s="72">
        <v>60787</v>
      </c>
      <c r="CH8" s="72">
        <v>62913</v>
      </c>
      <c r="CI8" s="72">
        <v>64765</v>
      </c>
      <c r="CJ8" s="71">
        <v>49667</v>
      </c>
      <c r="CK8" s="72">
        <v>14327</v>
      </c>
      <c r="CL8" s="72">
        <v>14879</v>
      </c>
      <c r="CM8" s="72">
        <v>15894</v>
      </c>
      <c r="CN8" s="72">
        <v>16938</v>
      </c>
      <c r="CO8" s="72">
        <v>17405</v>
      </c>
      <c r="CP8" s="72">
        <v>14082</v>
      </c>
      <c r="CQ8" s="72">
        <v>14865</v>
      </c>
      <c r="CR8" s="72">
        <v>15610</v>
      </c>
      <c r="CS8" s="72">
        <v>16993</v>
      </c>
      <c r="CT8" s="72">
        <v>17680</v>
      </c>
      <c r="CU8" s="71">
        <v>13758</v>
      </c>
      <c r="CV8" s="72">
        <v>60.1</v>
      </c>
      <c r="CW8" s="72">
        <v>62.1</v>
      </c>
      <c r="CX8" s="72">
        <v>64.5</v>
      </c>
      <c r="CY8" s="72">
        <v>61.6</v>
      </c>
      <c r="CZ8" s="72">
        <v>62.6</v>
      </c>
      <c r="DA8" s="72">
        <v>48</v>
      </c>
      <c r="DB8" s="72">
        <v>47.8</v>
      </c>
      <c r="DC8" s="72">
        <v>48.7</v>
      </c>
      <c r="DD8" s="72">
        <v>48.5</v>
      </c>
      <c r="DE8" s="72">
        <v>49.2</v>
      </c>
      <c r="DF8" s="72">
        <v>55.2</v>
      </c>
      <c r="DG8" s="72">
        <v>22.9</v>
      </c>
      <c r="DH8" s="72">
        <v>23.8</v>
      </c>
      <c r="DI8" s="72">
        <v>25</v>
      </c>
      <c r="DJ8" s="72">
        <v>24.9</v>
      </c>
      <c r="DK8" s="72">
        <v>25.9</v>
      </c>
      <c r="DL8" s="72">
        <v>25.6</v>
      </c>
      <c r="DM8" s="72">
        <v>26.2</v>
      </c>
      <c r="DN8" s="72">
        <v>26.3</v>
      </c>
      <c r="DO8" s="72">
        <v>27.5</v>
      </c>
      <c r="DP8" s="72">
        <v>27.4</v>
      </c>
      <c r="DQ8" s="72">
        <v>24.1</v>
      </c>
      <c r="DR8" s="71">
        <v>59.3</v>
      </c>
      <c r="DS8" s="71">
        <v>59.9</v>
      </c>
      <c r="DT8" s="71">
        <v>70.5</v>
      </c>
      <c r="DU8" s="71">
        <v>71.400000000000006</v>
      </c>
      <c r="DV8" s="71">
        <v>73.099999999999994</v>
      </c>
      <c r="DW8" s="71">
        <v>46.4</v>
      </c>
      <c r="DX8" s="71">
        <v>45.9</v>
      </c>
      <c r="DY8" s="71">
        <v>50.7</v>
      </c>
      <c r="DZ8" s="71">
        <v>51.3</v>
      </c>
      <c r="EA8" s="71">
        <v>51.2</v>
      </c>
      <c r="EB8" s="71">
        <v>50.7</v>
      </c>
      <c r="EC8" s="71">
        <v>62.5</v>
      </c>
      <c r="ED8" s="71">
        <v>62</v>
      </c>
      <c r="EE8" s="71">
        <v>74.099999999999994</v>
      </c>
      <c r="EF8" s="71">
        <v>73.8</v>
      </c>
      <c r="EG8" s="71">
        <v>75.599999999999994</v>
      </c>
      <c r="EH8" s="71">
        <v>59.7</v>
      </c>
      <c r="EI8" s="71">
        <v>56.6</v>
      </c>
      <c r="EJ8" s="71">
        <v>62.6</v>
      </c>
      <c r="EK8" s="71">
        <v>64.099999999999994</v>
      </c>
      <c r="EL8" s="71">
        <v>64.3</v>
      </c>
      <c r="EM8" s="71">
        <v>65.7</v>
      </c>
      <c r="EN8" s="72">
        <v>29804522</v>
      </c>
      <c r="EO8" s="72">
        <v>30064457</v>
      </c>
      <c r="EP8" s="72">
        <v>30461036</v>
      </c>
      <c r="EQ8" s="72">
        <v>31155233</v>
      </c>
      <c r="ER8" s="72">
        <v>31589238</v>
      </c>
      <c r="ES8" s="72">
        <v>48095074</v>
      </c>
      <c r="ET8" s="72">
        <v>50135188</v>
      </c>
      <c r="EU8" s="72">
        <v>50543381</v>
      </c>
      <c r="EV8" s="72">
        <v>51238617</v>
      </c>
      <c r="EW8" s="72">
        <v>51669762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2018-10-17T08:03:47Z</cp:lastPrinted>
  <dcterms:created xsi:type="dcterms:W3CDTF">2018-06-14T04:20:30Z</dcterms:created>
  <dcterms:modified xsi:type="dcterms:W3CDTF">2018-10-22T06:32:11Z</dcterms:modified>
  <cp:category/>
</cp:coreProperties>
</file>