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10 上水道（用水）\"/>
    </mc:Choice>
  </mc:AlternateContent>
  <xr:revisionPtr revIDLastSave="0" documentId="13_ncr:1_{253EF703-EA1D-4A2D-AD19-615C63B4B5D5}" xr6:coauthVersionLast="47" xr6:coauthVersionMax="47" xr10:uidLastSave="{00000000-0000-0000-0000-000000000000}"/>
  <workbookProtection workbookAlgorithmName="SHA-512" workbookHashValue="BziWVlafjRpDcTPHTvhkM5MgonRQf3iDXYoLC+pEYxrKOyhQrEmT7wdHx661kDetwHlsnllMbS43IcaV5o/eQw==" workbookSaltValue="D8EakeYTVC7XcGw6LGnfrA=="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R6" i="5"/>
  <c r="AL8" i="4" s="1"/>
  <c r="Q6" i="5"/>
  <c r="P6" i="5"/>
  <c r="P10" i="4" s="1"/>
  <c r="O6" i="5"/>
  <c r="I10" i="4" s="1"/>
  <c r="N6" i="5"/>
  <c r="M6" i="5"/>
  <c r="AD8" i="4" s="1"/>
  <c r="L6" i="5"/>
  <c r="W8" i="4" s="1"/>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I85" i="4"/>
  <c r="E85" i="4"/>
  <c r="BB10" i="4"/>
  <c r="AT10" i="4"/>
  <c r="AL10" i="4"/>
  <c r="W10" i="4"/>
  <c r="B10" i="4"/>
  <c r="AT8" i="4"/>
  <c r="P8" i="4"/>
  <c r="B8" i="4"/>
</calcChain>
</file>

<file path=xl/sharedStrings.xml><?xml version="1.0" encoding="utf-8"?>
<sst xmlns="http://schemas.openxmlformats.org/spreadsheetml/2006/main" count="231" uniqueCount="113">
  <si>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</si>
  <si>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</si>
  <si>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</si>
  <si>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</si>
  <si>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</si>
  <si>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</si>
  <si>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</si>
  <si>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</si>
  <si>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</si>
  <si>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</si>
  <si>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</si>
  <si>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</si>
  <si>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</si>
  <si>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</si>
  <si>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</si>
  <si>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</si>
  <si>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</si>
  <si>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</si>
  <si>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</si>
  <si>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</si>
  <si>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</si>
  <si>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</si>
  <si>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</si>
  <si>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</si>
  <si>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</si>
  <si>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</si>
  <si>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</si>
  <si>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</si>
  <si>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</si>
  <si>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</si>
  <si>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</si>
  <si>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</si>
  <si>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</si>
  <si>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</si>
  <si>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</si>
  <si>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</si>
  <si>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</si>
  <si>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</si>
  <si>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</si>
  <si>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</si>
  <si>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</si>
  <si>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</si>
  <si>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</si>
  <si>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</si>
  <si>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</si>
  <si>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</si>
  <si>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</si>
  <si>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</si>
  <si>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</si>
  <si>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</si>
  <si>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</si>
  <si>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</si>
  <si>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</si>
  <si>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</si>
  <si>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</si>
  <si>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</si>
  <si>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</si>
  <si>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</si>
  <si>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</si>
  <si>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</si>
  <si>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</si>
  <si>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</si>
  <si>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</si>
  <si>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</si>
  <si>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</si>
  <si>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</si>
  <si>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</si>
  <si>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</si>
  <si>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</si>
  <si>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</si>
  <si>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</si>
  <si>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</si>
  <si>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</si>
  <si>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</si>
  <si>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</si>
  <si>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</si>
  <si>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</si>
  <si>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</si>
  <si>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</si>
  <si>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</si>
  <si>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</si>
  <si>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</si>
  <si>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</si>
  <si>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</si>
  <si>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</si>
  <si>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</si>
  <si>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</si>
  <si>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</si>
  <si>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</si>
  <si>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</si>
  <si>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</si>
  <si>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</si>
  <si>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</si>
  <si>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南房総広域水道企業団</t>
  </si>
  <si>
    <t>法適用</t>
  </si>
  <si>
    <t>水道事業</t>
  </si>
  <si>
    <t>用水供給事業</t>
  </si>
  <si>
    <t>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</si>
  <si>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</si>
  <si>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</si>
  <si>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</si>
  <si>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</si>
  <si>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</si>
  <si>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</si>
  <si>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</si>
  <si>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</si>
  <si>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</si>
  <si>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</si>
  <si>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</si>
  <si>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</si>
  <si>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給水開始（平成8年度）からの経過年数は28年であり、法定耐用年数を超えた管路はない。
有形固定資産減価償却率が年々上昇していることから、予防保全の取組を適切に推進しながら、電気・機械設備の更新事業を計画的に進めるとともに、将来的な管路等の更新事業の検討を行っていく必要がある。</t>
    <phoneticPr fontId="4"/>
  </si>
  <si>
    <t>（経営の健全性）
経常収支比率は全体として緩やかな下降傾向にある。令和6年度は純利益へ転じたことで比率も100％を上回り、経常的な収入で費用を賄えている状況となった。ただし、長期的な下降傾向は続いているため、今後の推移を注視する必要がある。
（債務残高）
企業債残高対給水収益比率は平均値より低く、企業債以外の債務である割賦負担金を含めて計算しても79.70%と、なお平均値を下回っている。企業債及び割賦負担金の償還が進み負債が減少しているが、今後の更新事業に際しては、金利水準や収支バランスに留意しつつ、企業債を適切に活用していく。
（料金水準）
原水を房総導水路に依存しているため、給水原価は219.23円と平均値の約3倍に達している。令和5年度は純損失が発生したものの、令和6年度は純利益へ転じたことで、料金回収率は100％を上回り、給水に係る費用を給水収益で賄えている状況となっている。
料金回収率も経常収支比率と同様に下降傾向が続いており、今後の推移を注視する必要がある。
（費用・施設等の効率性）
利根川水系に依存する房総導水路の原水コストや維持管理負担が大きく、給水原価は高い水準にある。大多喜ダム建設中止に伴う一日最大給水量の見直しにより施設利用率は79.42％と高いが、給水区域では将来の人口減少が見込まれるため、末端給水事業体とともに地域全体の水道事業の将来像を検討していく必要がある。</t>
    <rPh sb="366" eb="368">
      <t>ウワマワ</t>
    </rPh>
    <rPh sb="513" eb="515">
      <t>イチニチ</t>
    </rPh>
    <phoneticPr fontId="4"/>
  </si>
  <si>
    <t>当企業団は「中長期経営プラン2017」に基づき、健全で持続可能な水道事業の確立を目指している。給水原価は房総導水路への依存等により平均値の約3倍と高く、依然として主要な課題である。
令和5年度は純損失となったが、令和6年度は純利益を確保し、料金回収率・経常収支比率も100％を上回るなど収支は一定の改善が見られた。ただし、指標は長期的に下降傾向にあり、引き続き注視が必要である。
一方、人口減少による水需要の縮小や施設更新費用の増大が見込まれ、経営環境は厳しさを増すことが予想される。設備更新や予防保全を計画的に進めるとともに、将来の更新需要に備える必要がある。
現在、南房総地域における持続可能な水道事業体制の強化を目指し、千葉県企業局及び九十九里地域水道企業団との統合が進められており、今後も構成団体と連携しつつ適切に対応していく。</t>
    <rPh sb="309" eb="311">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</si>
</sst>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A76-4071-8147-BEAEEF61B44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5A76-4071-8147-BEAEEF61B44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76.290000000000006</c:v>
                </c:pt>
                <c:pt idx="1">
                  <c:v>73.56</c:v>
                </c:pt>
                <c:pt idx="2">
                  <c:v>76.55</c:v>
                </c:pt>
                <c:pt idx="3">
                  <c:v>79.83</c:v>
                </c:pt>
                <c:pt idx="4">
                  <c:v>79.42</c:v>
                </c:pt>
              </c:numCache>
            </c:numRef>
          </c:val>
          <c:extLst>
            <c:ext xmlns:c16="http://schemas.microsoft.com/office/drawing/2014/chart" uri="{C3380CC4-5D6E-409C-BE32-E72D297353CC}">
              <c16:uniqueId val="{00000000-8100-46F7-A3E4-CC8B7D49E39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8100-46F7-A3E4-CC8B7D49E39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99.72</c:v>
                </c:pt>
                <c:pt idx="1">
                  <c:v>99.69</c:v>
                </c:pt>
                <c:pt idx="2">
                  <c:v>99.77</c:v>
                </c:pt>
                <c:pt idx="3">
                  <c:v>99.78</c:v>
                </c:pt>
                <c:pt idx="4">
                  <c:v>99.78</c:v>
                </c:pt>
              </c:numCache>
            </c:numRef>
          </c:val>
          <c:extLst>
            <c:ext xmlns:c16="http://schemas.microsoft.com/office/drawing/2014/chart" uri="{C3380CC4-5D6E-409C-BE32-E72D297353CC}">
              <c16:uniqueId val="{00000000-E7D3-4029-AEA7-87A82600E5A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E7D3-4029-AEA7-87A82600E5A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110.72</c:v>
                </c:pt>
                <c:pt idx="1">
                  <c:v>108.77</c:v>
                </c:pt>
                <c:pt idx="2">
                  <c:v>103.65</c:v>
                </c:pt>
                <c:pt idx="3">
                  <c:v>99.58</c:v>
                </c:pt>
                <c:pt idx="4">
                  <c:v>104.57</c:v>
                </c:pt>
              </c:numCache>
            </c:numRef>
          </c:val>
          <c:extLst>
            <c:ext xmlns:c16="http://schemas.microsoft.com/office/drawing/2014/chart" uri="{C3380CC4-5D6E-409C-BE32-E72D297353CC}">
              <c16:uniqueId val="{00000000-A179-4141-B03F-5F223FC0EA2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A179-4141-B03F-5F223FC0EA2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57.2</c:v>
                </c:pt>
                <c:pt idx="1">
                  <c:v>59.16</c:v>
                </c:pt>
                <c:pt idx="2">
                  <c:v>60.12</c:v>
                </c:pt>
                <c:pt idx="3">
                  <c:v>61.45</c:v>
                </c:pt>
                <c:pt idx="4">
                  <c:v>63.39</c:v>
                </c:pt>
              </c:numCache>
            </c:numRef>
          </c:val>
          <c:extLst>
            <c:ext xmlns:c16="http://schemas.microsoft.com/office/drawing/2014/chart" uri="{C3380CC4-5D6E-409C-BE32-E72D297353CC}">
              <c16:uniqueId val="{00000000-8CC7-45A1-B470-8FDDEC4D0B2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8CC7-45A1-B470-8FDDEC4D0B2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978-4774-B035-9B837664E3F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5978-4774-B035-9B837664E3F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A55-4C6D-A96A-774B5DAD9E6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AA55-4C6D-A96A-774B5DAD9E6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652.54</c:v>
                </c:pt>
                <c:pt idx="1">
                  <c:v>705.57</c:v>
                </c:pt>
                <c:pt idx="2">
                  <c:v>618.13</c:v>
                </c:pt>
                <c:pt idx="3">
                  <c:v>759.49</c:v>
                </c:pt>
                <c:pt idx="4">
                  <c:v>760.37</c:v>
                </c:pt>
              </c:numCache>
            </c:numRef>
          </c:val>
          <c:extLst>
            <c:ext xmlns:c16="http://schemas.microsoft.com/office/drawing/2014/chart" uri="{C3380CC4-5D6E-409C-BE32-E72D297353CC}">
              <c16:uniqueId val="{00000000-1D17-4197-B394-AA38E672DB1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1D17-4197-B394-AA38E672DB1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99.4</c:v>
                </c:pt>
                <c:pt idx="1">
                  <c:v>85.5</c:v>
                </c:pt>
                <c:pt idx="2">
                  <c:v>84.59</c:v>
                </c:pt>
                <c:pt idx="3">
                  <c:v>80.930000000000007</c:v>
                </c:pt>
                <c:pt idx="4">
                  <c:v>76.650000000000006</c:v>
                </c:pt>
              </c:numCache>
            </c:numRef>
          </c:val>
          <c:extLst>
            <c:ext xmlns:c16="http://schemas.microsoft.com/office/drawing/2014/chart" uri="{C3380CC4-5D6E-409C-BE32-E72D297353CC}">
              <c16:uniqueId val="{00000000-FD66-4394-8CBC-68AD39467FD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FD66-4394-8CBC-68AD39467FD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113.86</c:v>
                </c:pt>
                <c:pt idx="1">
                  <c:v>111.69</c:v>
                </c:pt>
                <c:pt idx="2">
                  <c:v>104.8</c:v>
                </c:pt>
                <c:pt idx="3">
                  <c:v>99.31</c:v>
                </c:pt>
                <c:pt idx="4">
                  <c:v>105.99</c:v>
                </c:pt>
              </c:numCache>
            </c:numRef>
          </c:val>
          <c:extLst>
            <c:ext xmlns:c16="http://schemas.microsoft.com/office/drawing/2014/chart" uri="{C3380CC4-5D6E-409C-BE32-E72D297353CC}">
              <c16:uniqueId val="{00000000-99C6-4115-9BC4-223F7F1AB96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99C6-4115-9BC4-223F7F1AB96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211.59</c:v>
                </c:pt>
                <c:pt idx="1">
                  <c:v>222.89</c:v>
                </c:pt>
                <c:pt idx="2">
                  <c:v>229.1</c:v>
                </c:pt>
                <c:pt idx="3">
                  <c:v>232.88</c:v>
                </c:pt>
                <c:pt idx="4">
                  <c:v>219.23</c:v>
                </c:pt>
              </c:numCache>
            </c:numRef>
          </c:val>
          <c:extLst>
            <c:ext xmlns:c16="http://schemas.microsoft.com/office/drawing/2014/chart" uri="{C3380CC4-5D6E-409C-BE32-E72D297353CC}">
              <c16:uniqueId val="{00000000-E9D1-452D-9C10-9B2CFD96186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E9D1-452D-9C10-9B2CFD96186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千葉県　南房総広域水道企業団</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用水供給事業</v>
      </c>
      <c r="Q8" s="43"/>
      <c r="R8" s="43"/>
      <c r="S8" s="43"/>
      <c r="T8" s="43"/>
      <c r="U8" s="43"/>
      <c r="V8" s="43"/>
      <c r="W8" s="43" t="str">
        <f>データ!$L$6</f>
        <v>B</v>
      </c>
      <c r="X8" s="43"/>
      <c r="Y8" s="43"/>
      <c r="Z8" s="43"/>
      <c r="AA8" s="43"/>
      <c r="AB8" s="43"/>
      <c r="AC8" s="43"/>
      <c r="AD8" s="43" t="str">
        <f>データ!$M$6</f>
        <v>自治体職員</v>
      </c>
      <c r="AE8" s="43"/>
      <c r="AF8" s="43"/>
      <c r="AG8" s="43"/>
      <c r="AH8" s="43"/>
      <c r="AI8" s="43"/>
      <c r="AJ8" s="43"/>
      <c r="AK8" s="2"/>
      <c r="AL8" s="44" t="str">
        <f>データ!$R$6</f>
        <v>-</v>
      </c>
      <c r="AM8" s="44"/>
      <c r="AN8" s="44"/>
      <c r="AO8" s="44"/>
      <c r="AP8" s="44"/>
      <c r="AQ8" s="44"/>
      <c r="AR8" s="44"/>
      <c r="AS8" s="44"/>
      <c r="AT8" s="45" t="str">
        <f>データ!$S$6</f>
        <v>-</v>
      </c>
      <c r="AU8" s="46"/>
      <c r="AV8" s="46"/>
      <c r="AW8" s="46"/>
      <c r="AX8" s="46"/>
      <c r="AY8" s="46"/>
      <c r="AZ8" s="46"/>
      <c r="BA8" s="46"/>
      <c r="BB8" s="47" t="str">
        <f>データ!$T$6</f>
        <v>-</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93.96</v>
      </c>
      <c r="J10" s="46"/>
      <c r="K10" s="46"/>
      <c r="L10" s="46"/>
      <c r="M10" s="46"/>
      <c r="N10" s="46"/>
      <c r="O10" s="80"/>
      <c r="P10" s="47">
        <f>データ!$P$6</f>
        <v>97.76</v>
      </c>
      <c r="Q10" s="47"/>
      <c r="R10" s="47"/>
      <c r="S10" s="47"/>
      <c r="T10" s="47"/>
      <c r="U10" s="47"/>
      <c r="V10" s="47"/>
      <c r="W10" s="44">
        <f>データ!$Q$6</f>
        <v>0</v>
      </c>
      <c r="X10" s="44"/>
      <c r="Y10" s="44"/>
      <c r="Z10" s="44"/>
      <c r="AA10" s="44"/>
      <c r="AB10" s="44"/>
      <c r="AC10" s="44"/>
      <c r="AD10" s="2"/>
      <c r="AE10" s="2"/>
      <c r="AF10" s="2"/>
      <c r="AG10" s="2"/>
      <c r="AH10" s="2"/>
      <c r="AI10" s="2"/>
      <c r="AJ10" s="2"/>
      <c r="AK10" s="2"/>
      <c r="AL10" s="44">
        <f>データ!$U$6</f>
        <v>173937</v>
      </c>
      <c r="AM10" s="44"/>
      <c r="AN10" s="44"/>
      <c r="AO10" s="44"/>
      <c r="AP10" s="44"/>
      <c r="AQ10" s="44"/>
      <c r="AR10" s="44"/>
      <c r="AS10" s="44"/>
      <c r="AT10" s="45">
        <f>データ!$V$6</f>
        <v>893.94</v>
      </c>
      <c r="AU10" s="46"/>
      <c r="AV10" s="46"/>
      <c r="AW10" s="46"/>
      <c r="AX10" s="46"/>
      <c r="AY10" s="46"/>
      <c r="AZ10" s="46"/>
      <c r="BA10" s="46"/>
      <c r="BB10" s="47">
        <f>データ!$W$6</f>
        <v>194.57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110</v>
      </c>
      <c r="BM47" s="82"/>
      <c r="BN47" s="82"/>
      <c r="BO47" s="82"/>
      <c r="BP47" s="82"/>
      <c r="BQ47" s="82"/>
      <c r="BR47" s="82"/>
      <c r="BS47" s="82"/>
      <c r="BT47" s="82"/>
      <c r="BU47" s="82"/>
      <c r="BV47" s="82"/>
      <c r="BW47" s="82"/>
      <c r="BX47" s="82"/>
      <c r="BY47" s="82"/>
      <c r="BZ47" s="8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2"/>
      <c r="BN63" s="82"/>
      <c r="BO63" s="82"/>
      <c r="BP63" s="82"/>
      <c r="BQ63" s="82"/>
      <c r="BR63" s="82"/>
      <c r="BS63" s="82"/>
      <c r="BT63" s="82"/>
      <c r="BU63" s="82"/>
      <c r="BV63" s="82"/>
      <c r="BW63" s="82"/>
      <c r="BX63" s="82"/>
      <c r="BY63" s="82"/>
      <c r="BZ63" s="8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4oLZVWH2dCFxxYD2Gbe7AaJWegJeIKVLlsLndcy7TFcqVTOwqCiDwQxVSXqm89Q7aDDO3w4nU3l3fSnZ2MF90g==" saltValue="icUxMYmzmKJYiCFYEQ5hb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128899</v>
      </c>
      <c r="D6" s="20">
        <f t="shared" si="3"/>
        <v>46</v>
      </c>
      <c r="E6" s="20">
        <f t="shared" si="3"/>
        <v>1</v>
      </c>
      <c r="F6" s="20">
        <f t="shared" si="3"/>
        <v>0</v>
      </c>
      <c r="G6" s="20">
        <f t="shared" si="3"/>
        <v>2</v>
      </c>
      <c r="H6" s="20" t="str">
        <f t="shared" si="3"/>
        <v>千葉県　南房総広域水道企業団</v>
      </c>
      <c r="I6" s="20" t="str">
        <f t="shared" si="3"/>
        <v>法適用</v>
      </c>
      <c r="J6" s="20" t="str">
        <f t="shared" si="3"/>
        <v>水道事業</v>
      </c>
      <c r="K6" s="20" t="str">
        <f t="shared" si="3"/>
        <v>用水供給事業</v>
      </c>
      <c r="L6" s="20" t="str">
        <f t="shared" si="3"/>
        <v>B</v>
      </c>
      <c r="M6" s="20" t="str">
        <f t="shared" si="3"/>
        <v>自治体職員</v>
      </c>
      <c r="N6" s="21" t="str">
        <f t="shared" si="3"/>
        <v>-</v>
      </c>
      <c r="O6" s="21">
        <f t="shared" si="3"/>
        <v>93.96</v>
      </c>
      <c r="P6" s="21">
        <f t="shared" si="3"/>
        <v>97.76</v>
      </c>
      <c r="Q6" s="21">
        <f t="shared" si="3"/>
        <v>0</v>
      </c>
      <c r="R6" s="21" t="str">
        <f t="shared" si="3"/>
        <v>-</v>
      </c>
      <c r="S6" s="21" t="str">
        <f t="shared" si="3"/>
        <v>-</v>
      </c>
      <c r="T6" s="21" t="str">
        <f t="shared" si="3"/>
        <v>-</v>
      </c>
      <c r="U6" s="21">
        <f t="shared" si="3"/>
        <v>173937</v>
      </c>
      <c r="V6" s="21">
        <f t="shared" si="3"/>
        <v>893.94</v>
      </c>
      <c r="W6" s="21">
        <f t="shared" si="3"/>
        <v>194.57</v>
      </c>
      <c r="X6" s="22">
        <f>IF(X7="",NA(),X7)</f>
        <v>110.72</v>
      </c>
      <c r="Y6" s="22">
        <f t="shared" ref="Y6:AG6" si="4">IF(Y7="",NA(),Y7)</f>
        <v>108.77</v>
      </c>
      <c r="Z6" s="22">
        <f t="shared" si="4"/>
        <v>103.65</v>
      </c>
      <c r="AA6" s="22">
        <f t="shared" si="4"/>
        <v>99.58</v>
      </c>
      <c r="AB6" s="22">
        <f t="shared" si="4"/>
        <v>104.57</v>
      </c>
      <c r="AC6" s="22">
        <f t="shared" si="4"/>
        <v>111.13</v>
      </c>
      <c r="AD6" s="22">
        <f t="shared" si="4"/>
        <v>112.49</v>
      </c>
      <c r="AE6" s="22">
        <f t="shared" si="4"/>
        <v>107.33</v>
      </c>
      <c r="AF6" s="22">
        <f t="shared" si="4"/>
        <v>108.93</v>
      </c>
      <c r="AG6" s="22">
        <f t="shared" si="4"/>
        <v>107.62</v>
      </c>
      <c r="AH6" s="21" t="str">
        <f>IF(AH7="","",IF(AH7="-","【-】","【"&amp;SUBSTITUTE(TEXT(AH7,"#,##0.00"),"-","△")&amp;"】"))</f>
        <v>【107.62】</v>
      </c>
      <c r="AI6" s="21">
        <f>IF(AI7="",NA(),AI7)</f>
        <v>0</v>
      </c>
      <c r="AJ6" s="21">
        <f t="shared" ref="AJ6:AR6" si="5">IF(AJ7="",NA(),AJ7)</f>
        <v>0</v>
      </c>
      <c r="AK6" s="21">
        <f t="shared" si="5"/>
        <v>0</v>
      </c>
      <c r="AL6" s="21">
        <f t="shared" si="5"/>
        <v>0</v>
      </c>
      <c r="AM6" s="21">
        <f t="shared" si="5"/>
        <v>0</v>
      </c>
      <c r="AN6" s="22">
        <f t="shared" si="5"/>
        <v>12.29</v>
      </c>
      <c r="AO6" s="22">
        <f t="shared" si="5"/>
        <v>8.77</v>
      </c>
      <c r="AP6" s="22">
        <f t="shared" si="5"/>
        <v>8.81</v>
      </c>
      <c r="AQ6" s="22">
        <f t="shared" si="5"/>
        <v>8.48</v>
      </c>
      <c r="AR6" s="22">
        <f t="shared" si="5"/>
        <v>11</v>
      </c>
      <c r="AS6" s="21" t="str">
        <f>IF(AS7="","",IF(AS7="-","【-】","【"&amp;SUBSTITUTE(TEXT(AS7,"#,##0.00"),"-","△")&amp;"】"))</f>
        <v>【11.00】</v>
      </c>
      <c r="AT6" s="22">
        <f>IF(AT7="",NA(),AT7)</f>
        <v>652.54</v>
      </c>
      <c r="AU6" s="22">
        <f t="shared" ref="AU6:BC6" si="6">IF(AU7="",NA(),AU7)</f>
        <v>705.57</v>
      </c>
      <c r="AV6" s="22">
        <f t="shared" si="6"/>
        <v>618.13</v>
      </c>
      <c r="AW6" s="22">
        <f t="shared" si="6"/>
        <v>759.49</v>
      </c>
      <c r="AX6" s="22">
        <f t="shared" si="6"/>
        <v>760.37</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99.4</v>
      </c>
      <c r="BF6" s="22">
        <f t="shared" ref="BF6:BN6" si="7">IF(BF7="",NA(),BF7)</f>
        <v>85.5</v>
      </c>
      <c r="BG6" s="22">
        <f t="shared" si="7"/>
        <v>84.59</v>
      </c>
      <c r="BH6" s="22">
        <f t="shared" si="7"/>
        <v>80.930000000000007</v>
      </c>
      <c r="BI6" s="22">
        <f t="shared" si="7"/>
        <v>76.650000000000006</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113.86</v>
      </c>
      <c r="BQ6" s="22">
        <f t="shared" ref="BQ6:BY6" si="8">IF(BQ7="",NA(),BQ7)</f>
        <v>111.69</v>
      </c>
      <c r="BR6" s="22">
        <f t="shared" si="8"/>
        <v>104.8</v>
      </c>
      <c r="BS6" s="22">
        <f t="shared" si="8"/>
        <v>99.31</v>
      </c>
      <c r="BT6" s="22">
        <f t="shared" si="8"/>
        <v>105.99</v>
      </c>
      <c r="BU6" s="22">
        <f t="shared" si="8"/>
        <v>110.77</v>
      </c>
      <c r="BV6" s="22">
        <f t="shared" si="8"/>
        <v>112.35</v>
      </c>
      <c r="BW6" s="22">
        <f t="shared" si="8"/>
        <v>106.47</v>
      </c>
      <c r="BX6" s="22">
        <f t="shared" si="8"/>
        <v>107.7</v>
      </c>
      <c r="BY6" s="22">
        <f t="shared" si="8"/>
        <v>106.29</v>
      </c>
      <c r="BZ6" s="21" t="str">
        <f>IF(BZ7="","",IF(BZ7="-","【-】","【"&amp;SUBSTITUTE(TEXT(BZ7,"#,##0.00"),"-","△")&amp;"】"))</f>
        <v>【106.29】</v>
      </c>
      <c r="CA6" s="22">
        <f>IF(CA7="",NA(),CA7)</f>
        <v>211.59</v>
      </c>
      <c r="CB6" s="22">
        <f t="shared" ref="CB6:CJ6" si="9">IF(CB7="",NA(),CB7)</f>
        <v>222.89</v>
      </c>
      <c r="CC6" s="22">
        <f t="shared" si="9"/>
        <v>229.1</v>
      </c>
      <c r="CD6" s="22">
        <f t="shared" si="9"/>
        <v>232.88</v>
      </c>
      <c r="CE6" s="22">
        <f t="shared" si="9"/>
        <v>219.23</v>
      </c>
      <c r="CF6" s="22">
        <f t="shared" si="9"/>
        <v>73.180000000000007</v>
      </c>
      <c r="CG6" s="22">
        <f t="shared" si="9"/>
        <v>73.05</v>
      </c>
      <c r="CH6" s="22">
        <f t="shared" si="9"/>
        <v>77.53</v>
      </c>
      <c r="CI6" s="22">
        <f t="shared" si="9"/>
        <v>76.25</v>
      </c>
      <c r="CJ6" s="22">
        <f t="shared" si="9"/>
        <v>77.75</v>
      </c>
      <c r="CK6" s="21" t="str">
        <f>IF(CK7="","",IF(CK7="-","【-】","【"&amp;SUBSTITUTE(TEXT(CK7,"#,##0.00"),"-","△")&amp;"】"))</f>
        <v>【77.75】</v>
      </c>
      <c r="CL6" s="22">
        <f>IF(CL7="",NA(),CL7)</f>
        <v>76.290000000000006</v>
      </c>
      <c r="CM6" s="22">
        <f t="shared" ref="CM6:CU6" si="10">IF(CM7="",NA(),CM7)</f>
        <v>73.56</v>
      </c>
      <c r="CN6" s="22">
        <f t="shared" si="10"/>
        <v>76.55</v>
      </c>
      <c r="CO6" s="22">
        <f t="shared" si="10"/>
        <v>79.83</v>
      </c>
      <c r="CP6" s="22">
        <f t="shared" si="10"/>
        <v>79.42</v>
      </c>
      <c r="CQ6" s="22">
        <f t="shared" si="10"/>
        <v>62.26</v>
      </c>
      <c r="CR6" s="22">
        <f t="shared" si="10"/>
        <v>62.22</v>
      </c>
      <c r="CS6" s="22">
        <f t="shared" si="10"/>
        <v>61.45</v>
      </c>
      <c r="CT6" s="22">
        <f t="shared" si="10"/>
        <v>61.63</v>
      </c>
      <c r="CU6" s="22">
        <f t="shared" si="10"/>
        <v>61.54</v>
      </c>
      <c r="CV6" s="21" t="str">
        <f>IF(CV7="","",IF(CV7="-","【-】","【"&amp;SUBSTITUTE(TEXT(CV7,"#,##0.00"),"-","△")&amp;"】"))</f>
        <v>【61.54】</v>
      </c>
      <c r="CW6" s="22">
        <f>IF(CW7="",NA(),CW7)</f>
        <v>99.72</v>
      </c>
      <c r="CX6" s="22">
        <f t="shared" ref="CX6:DF6" si="11">IF(CX7="",NA(),CX7)</f>
        <v>99.69</v>
      </c>
      <c r="CY6" s="22">
        <f t="shared" si="11"/>
        <v>99.77</v>
      </c>
      <c r="CZ6" s="22">
        <f t="shared" si="11"/>
        <v>99.78</v>
      </c>
      <c r="DA6" s="22">
        <f t="shared" si="11"/>
        <v>99.78</v>
      </c>
      <c r="DB6" s="22">
        <f t="shared" si="11"/>
        <v>100.16</v>
      </c>
      <c r="DC6" s="22">
        <f t="shared" si="11"/>
        <v>100.28</v>
      </c>
      <c r="DD6" s="22">
        <f t="shared" si="11"/>
        <v>100.29</v>
      </c>
      <c r="DE6" s="22">
        <f t="shared" si="11"/>
        <v>100.36</v>
      </c>
      <c r="DF6" s="22">
        <f t="shared" si="11"/>
        <v>100.31</v>
      </c>
      <c r="DG6" s="21" t="str">
        <f>IF(DG7="","",IF(DG7="-","【-】","【"&amp;SUBSTITUTE(TEXT(DG7,"#,##0.00"),"-","△")&amp;"】"))</f>
        <v>【100.31】</v>
      </c>
      <c r="DH6" s="22">
        <f>IF(DH7="",NA(),DH7)</f>
        <v>57.2</v>
      </c>
      <c r="DI6" s="22">
        <f t="shared" ref="DI6:DQ6" si="12">IF(DI7="",NA(),DI7)</f>
        <v>59.16</v>
      </c>
      <c r="DJ6" s="22">
        <f t="shared" si="12"/>
        <v>60.12</v>
      </c>
      <c r="DK6" s="22">
        <f t="shared" si="12"/>
        <v>61.45</v>
      </c>
      <c r="DL6" s="22">
        <f t="shared" si="12"/>
        <v>63.39</v>
      </c>
      <c r="DM6" s="22">
        <f t="shared" si="12"/>
        <v>57.5</v>
      </c>
      <c r="DN6" s="22">
        <f t="shared" si="12"/>
        <v>58.52</v>
      </c>
      <c r="DO6" s="22">
        <f t="shared" si="12"/>
        <v>59.51</v>
      </c>
      <c r="DP6" s="22">
        <f t="shared" si="12"/>
        <v>60.24</v>
      </c>
      <c r="DQ6" s="22">
        <f t="shared" si="12"/>
        <v>60.8</v>
      </c>
      <c r="DR6" s="21" t="str">
        <f>IF(DR7="","",IF(DR7="-","【-】","【"&amp;SUBSTITUTE(TEXT(DR7,"#,##0.00"),"-","△")&amp;"】"))</f>
        <v>【60.80】</v>
      </c>
      <c r="DS6" s="21">
        <f>IF(DS7="",NA(),DS7)</f>
        <v>0</v>
      </c>
      <c r="DT6" s="21">
        <f t="shared" ref="DT6:EB6" si="13">IF(DT7="",NA(),DT7)</f>
        <v>0</v>
      </c>
      <c r="DU6" s="21">
        <f t="shared" si="13"/>
        <v>0</v>
      </c>
      <c r="DV6" s="21">
        <f t="shared" si="13"/>
        <v>0</v>
      </c>
      <c r="DW6" s="21">
        <f t="shared" si="13"/>
        <v>0</v>
      </c>
      <c r="DX6" s="22">
        <f t="shared" si="13"/>
        <v>30.3</v>
      </c>
      <c r="DY6" s="22">
        <f t="shared" si="13"/>
        <v>31.74</v>
      </c>
      <c r="DZ6" s="22">
        <f t="shared" si="13"/>
        <v>32.380000000000003</v>
      </c>
      <c r="EA6" s="22">
        <f t="shared" si="13"/>
        <v>34.479999999999997</v>
      </c>
      <c r="EB6" s="22">
        <f t="shared" si="13"/>
        <v>38.24</v>
      </c>
      <c r="EC6" s="21" t="str">
        <f>IF(EC7="","",IF(EC7="-","【-】","【"&amp;SUBSTITUTE(TEXT(EC7,"#,##0.00"),"-","△")&amp;"】"))</f>
        <v>【38.24】</v>
      </c>
      <c r="ED6" s="21">
        <f>IF(ED7="",NA(),ED7)</f>
        <v>0</v>
      </c>
      <c r="EE6" s="21">
        <f t="shared" ref="EE6:EM6" si="14">IF(EE7="",NA(),EE7)</f>
        <v>0</v>
      </c>
      <c r="EF6" s="21">
        <f t="shared" si="14"/>
        <v>0</v>
      </c>
      <c r="EG6" s="21">
        <f t="shared" si="14"/>
        <v>0</v>
      </c>
      <c r="EH6" s="21">
        <f t="shared" si="14"/>
        <v>0</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2">
      <c r="A7" s="15"/>
      <c r="B7" s="24">
        <v>2024</v>
      </c>
      <c r="C7" s="24">
        <v>128899</v>
      </c>
      <c r="D7" s="24">
        <v>46</v>
      </c>
      <c r="E7" s="24">
        <v>1</v>
      </c>
      <c r="F7" s="24">
        <v>0</v>
      </c>
      <c r="G7" s="24">
        <v>2</v>
      </c>
      <c r="H7" s="24" t="s">
        <v>93</v>
      </c>
      <c r="I7" s="24" t="s">
        <v>94</v>
      </c>
      <c r="J7" s="24" t="s">
        <v>95</v>
      </c>
      <c r="K7" s="24" t="s">
        <v>96</v>
      </c>
      <c r="L7" s="24" t="s">
        <v>97</v>
      </c>
      <c r="M7" s="24" t="s">
        <v>98</v>
      </c>
      <c r="N7" s="25" t="s">
        <v>99</v>
      </c>
      <c r="O7" s="25">
        <v>93.96</v>
      </c>
      <c r="P7" s="25">
        <v>97.76</v>
      </c>
      <c r="Q7" s="25">
        <v>0</v>
      </c>
      <c r="R7" s="25" t="s">
        <v>99</v>
      </c>
      <c r="S7" s="25" t="s">
        <v>99</v>
      </c>
      <c r="T7" s="25" t="s">
        <v>99</v>
      </c>
      <c r="U7" s="25">
        <v>173937</v>
      </c>
      <c r="V7" s="25">
        <v>893.94</v>
      </c>
      <c r="W7" s="25">
        <v>194.57</v>
      </c>
      <c r="X7" s="25">
        <v>110.72</v>
      </c>
      <c r="Y7" s="25">
        <v>108.77</v>
      </c>
      <c r="Z7" s="25">
        <v>103.65</v>
      </c>
      <c r="AA7" s="25">
        <v>99.58</v>
      </c>
      <c r="AB7" s="25">
        <v>104.57</v>
      </c>
      <c r="AC7" s="25">
        <v>111.13</v>
      </c>
      <c r="AD7" s="25">
        <v>112.49</v>
      </c>
      <c r="AE7" s="25">
        <v>107.33</v>
      </c>
      <c r="AF7" s="25">
        <v>108.93</v>
      </c>
      <c r="AG7" s="25">
        <v>107.62</v>
      </c>
      <c r="AH7" s="25">
        <v>107.62</v>
      </c>
      <c r="AI7" s="25">
        <v>0</v>
      </c>
      <c r="AJ7" s="25">
        <v>0</v>
      </c>
      <c r="AK7" s="25">
        <v>0</v>
      </c>
      <c r="AL7" s="25">
        <v>0</v>
      </c>
      <c r="AM7" s="25">
        <v>0</v>
      </c>
      <c r="AN7" s="25">
        <v>12.29</v>
      </c>
      <c r="AO7" s="25">
        <v>8.77</v>
      </c>
      <c r="AP7" s="25">
        <v>8.81</v>
      </c>
      <c r="AQ7" s="25">
        <v>8.48</v>
      </c>
      <c r="AR7" s="25">
        <v>11</v>
      </c>
      <c r="AS7" s="25">
        <v>11</v>
      </c>
      <c r="AT7" s="25">
        <v>652.54</v>
      </c>
      <c r="AU7" s="25">
        <v>705.57</v>
      </c>
      <c r="AV7" s="25">
        <v>618.13</v>
      </c>
      <c r="AW7" s="25">
        <v>759.49</v>
      </c>
      <c r="AX7" s="25">
        <v>760.37</v>
      </c>
      <c r="AY7" s="25">
        <v>284.45</v>
      </c>
      <c r="AZ7" s="25">
        <v>309.23</v>
      </c>
      <c r="BA7" s="25">
        <v>313.43</v>
      </c>
      <c r="BB7" s="25">
        <v>303.10000000000002</v>
      </c>
      <c r="BC7" s="25">
        <v>318.89999999999998</v>
      </c>
      <c r="BD7" s="25">
        <v>318.89999999999998</v>
      </c>
      <c r="BE7" s="25">
        <v>99.4</v>
      </c>
      <c r="BF7" s="25">
        <v>85.5</v>
      </c>
      <c r="BG7" s="25">
        <v>84.59</v>
      </c>
      <c r="BH7" s="25">
        <v>80.930000000000007</v>
      </c>
      <c r="BI7" s="25">
        <v>76.650000000000006</v>
      </c>
      <c r="BJ7" s="25">
        <v>260.95999999999998</v>
      </c>
      <c r="BK7" s="25">
        <v>240.07</v>
      </c>
      <c r="BL7" s="25">
        <v>224.81</v>
      </c>
      <c r="BM7" s="25">
        <v>210.83</v>
      </c>
      <c r="BN7" s="25">
        <v>204.34</v>
      </c>
      <c r="BO7" s="25">
        <v>204.34</v>
      </c>
      <c r="BP7" s="25">
        <v>113.86</v>
      </c>
      <c r="BQ7" s="25">
        <v>111.69</v>
      </c>
      <c r="BR7" s="25">
        <v>104.8</v>
      </c>
      <c r="BS7" s="25">
        <v>99.31</v>
      </c>
      <c r="BT7" s="25">
        <v>105.99</v>
      </c>
      <c r="BU7" s="25">
        <v>110.77</v>
      </c>
      <c r="BV7" s="25">
        <v>112.35</v>
      </c>
      <c r="BW7" s="25">
        <v>106.47</v>
      </c>
      <c r="BX7" s="25">
        <v>107.7</v>
      </c>
      <c r="BY7" s="25">
        <v>106.29</v>
      </c>
      <c r="BZ7" s="25">
        <v>106.29</v>
      </c>
      <c r="CA7" s="25">
        <v>211.59</v>
      </c>
      <c r="CB7" s="25">
        <v>222.89</v>
      </c>
      <c r="CC7" s="25">
        <v>229.1</v>
      </c>
      <c r="CD7" s="25">
        <v>232.88</v>
      </c>
      <c r="CE7" s="25">
        <v>219.23</v>
      </c>
      <c r="CF7" s="25">
        <v>73.180000000000007</v>
      </c>
      <c r="CG7" s="25">
        <v>73.05</v>
      </c>
      <c r="CH7" s="25">
        <v>77.53</v>
      </c>
      <c r="CI7" s="25">
        <v>76.25</v>
      </c>
      <c r="CJ7" s="25">
        <v>77.75</v>
      </c>
      <c r="CK7" s="25">
        <v>77.75</v>
      </c>
      <c r="CL7" s="25">
        <v>76.290000000000006</v>
      </c>
      <c r="CM7" s="25">
        <v>73.56</v>
      </c>
      <c r="CN7" s="25">
        <v>76.55</v>
      </c>
      <c r="CO7" s="25">
        <v>79.83</v>
      </c>
      <c r="CP7" s="25">
        <v>79.42</v>
      </c>
      <c r="CQ7" s="25">
        <v>62.26</v>
      </c>
      <c r="CR7" s="25">
        <v>62.22</v>
      </c>
      <c r="CS7" s="25">
        <v>61.45</v>
      </c>
      <c r="CT7" s="25">
        <v>61.63</v>
      </c>
      <c r="CU7" s="25">
        <v>61.54</v>
      </c>
      <c r="CV7" s="25">
        <v>61.54</v>
      </c>
      <c r="CW7" s="25">
        <v>99.72</v>
      </c>
      <c r="CX7" s="25">
        <v>99.69</v>
      </c>
      <c r="CY7" s="25">
        <v>99.77</v>
      </c>
      <c r="CZ7" s="25">
        <v>99.78</v>
      </c>
      <c r="DA7" s="25">
        <v>99.78</v>
      </c>
      <c r="DB7" s="25">
        <v>100.16</v>
      </c>
      <c r="DC7" s="25">
        <v>100.28</v>
      </c>
      <c r="DD7" s="25">
        <v>100.29</v>
      </c>
      <c r="DE7" s="25">
        <v>100.36</v>
      </c>
      <c r="DF7" s="25">
        <v>100.31</v>
      </c>
      <c r="DG7" s="25">
        <v>100.31</v>
      </c>
      <c r="DH7" s="25">
        <v>57.2</v>
      </c>
      <c r="DI7" s="25">
        <v>59.16</v>
      </c>
      <c r="DJ7" s="25">
        <v>60.12</v>
      </c>
      <c r="DK7" s="25">
        <v>61.45</v>
      </c>
      <c r="DL7" s="25">
        <v>63.39</v>
      </c>
      <c r="DM7" s="25">
        <v>57.5</v>
      </c>
      <c r="DN7" s="25">
        <v>58.52</v>
      </c>
      <c r="DO7" s="25">
        <v>59.51</v>
      </c>
      <c r="DP7" s="25">
        <v>60.24</v>
      </c>
      <c r="DQ7" s="25">
        <v>60.8</v>
      </c>
      <c r="DR7" s="25">
        <v>60.8</v>
      </c>
      <c r="DS7" s="25">
        <v>0</v>
      </c>
      <c r="DT7" s="25">
        <v>0</v>
      </c>
      <c r="DU7" s="25">
        <v>0</v>
      </c>
      <c r="DV7" s="25">
        <v>0</v>
      </c>
      <c r="DW7" s="25">
        <v>0</v>
      </c>
      <c r="DX7" s="25">
        <v>30.3</v>
      </c>
      <c r="DY7" s="25">
        <v>31.74</v>
      </c>
      <c r="DZ7" s="25">
        <v>32.380000000000003</v>
      </c>
      <c r="EA7" s="25">
        <v>34.479999999999997</v>
      </c>
      <c r="EB7" s="25">
        <v>38.24</v>
      </c>
      <c r="EC7" s="25">
        <v>38.24</v>
      </c>
      <c r="ED7" s="25">
        <v>0</v>
      </c>
      <c r="EE7" s="25">
        <v>0</v>
      </c>
      <c r="EF7" s="25">
        <v>0</v>
      </c>
      <c r="EG7" s="25">
        <v>0</v>
      </c>
      <c r="EH7" s="25">
        <v>0</v>
      </c>
      <c r="EI7" s="25">
        <v>0.32</v>
      </c>
      <c r="EJ7" s="25">
        <v>0.28000000000000003</v>
      </c>
      <c r="EK7" s="25">
        <v>0.4</v>
      </c>
      <c r="EL7" s="25">
        <v>0.27</v>
      </c>
      <c r="EM7" s="25">
        <v>0.34</v>
      </c>
      <c r="EN7" s="25">
        <v>0.34</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2026-01-21T02:37:02Z</cp:lastPrinted>
  <dcterms:created xsi:type="dcterms:W3CDTF">2025-12-12T09:14:47Z</dcterms:created>
  <dcterms:modified xsi:type="dcterms:W3CDTF">2026-03-05T03:48:35Z</dcterms:modified>
  <cp:category/>
</cp:coreProperties>
</file>