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F57C8D7E-C9F3-4431-AAC1-1BB973DFB602}" xr6:coauthVersionLast="47" xr6:coauthVersionMax="47" xr10:uidLastSave="{00000000-0000-0000-0000-000000000000}"/>
  <workbookProtection workbookAlgorithmName="SHA-512" workbookHashValue="CBK5peu0F477V8bT395a4Gvk3acOol3n+QQW7F4PJkIOW2we3wV0kXcW3Uy7TijOAqU+Fdi0cK+Cq3L4ujGqRQ==" workbookSaltValue="8b8hh+6uW5rwFZ7LmLqre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F85" i="4"/>
  <c r="BB10" i="4"/>
  <c r="AT10" i="4"/>
  <c r="AL10" i="4"/>
  <c r="I10" i="4"/>
  <c r="B10" i="4"/>
  <c r="BB8" i="4"/>
  <c r="AT8" i="4"/>
  <c r="AL8" i="4"/>
  <c r="AD8" i="4"/>
  <c r="W8" i="4"/>
  <c r="B6"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<sst xmlns="http://schemas.openxmlformats.org/spreadsheetml/2006/main" count="231" uniqueCount="112">
  <si>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</si>
  <si>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</si>
  <si>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</si>
  <si>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</si>
  <si>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</si>
  <si>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</si>
  <si>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</si>
  <si>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</si>
  <si>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</si>
  <si>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</si>
  <si>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</si>
  <si>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</si>
  <si>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</si>
  <si>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</si>
  <si>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</si>
  <si>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</si>
  <si>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</si>
  <si>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</si>
  <si>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</si>
  <si>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</si>
  <si>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</si>
  <si>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</si>
  <si>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</si>
  <si>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</si>
  <si>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</si>
  <si>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</si>
  <si>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</si>
  <si>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</si>
  <si>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</si>
  <si>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</si>
  <si>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</si>
  <si>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</si>
  <si>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</si>
  <si>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</si>
  <si>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</si>
  <si>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</si>
  <si>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</si>
  <si>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</si>
  <si>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</si>
  <si>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</si>
  <si>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</si>
  <si>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</si>
  <si>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</si>
  <si>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</si>
  <si>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</si>
  <si>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</si>
  <si>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</si>
  <si>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</si>
  <si>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</si>
  <si>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</si>
  <si>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</si>
  <si>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</si>
  <si>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</si>
  <si>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</si>
  <si>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</si>
  <si>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</si>
  <si>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</si>
  <si>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</si>
  <si>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</si>
  <si>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</si>
  <si>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</si>
  <si>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</si>
  <si>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</si>
  <si>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</si>
  <si>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</si>
  <si>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</si>
  <si>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</si>
  <si>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</si>
  <si>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</si>
  <si>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</si>
  <si>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</si>
  <si>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</si>
  <si>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</si>
  <si>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</si>
  <si>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</si>
  <si>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</si>
  <si>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</si>
  <si>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</si>
  <si>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</si>
  <si>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</si>
  <si>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</si>
  <si>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</si>
  <si>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</si>
  <si>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</si>
  <si>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</si>
  <si>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</si>
  <si>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</si>
  <si>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</si>
  <si>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</si>
  <si>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</si>
  <si>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</si>
  <si>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</si>
  <si>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</si>
  <si>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三芳水道企業団</t>
  </si>
  <si>
    <t>法適用</t>
  </si>
  <si>
    <t>水道事業</t>
  </si>
  <si>
    <t>末端給水事業</t>
  </si>
  <si>
    <t>A5</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</si>
  <si>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</si>
  <si>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</si>
  <si>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</si>
  <si>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</si>
  <si>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</si>
  <si>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</si>
  <si>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</si>
  <si>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</si>
  <si>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</si>
  <si>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</si>
  <si>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</si>
  <si>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①令和6年度の経常収支比率は100.45%となり、前年度の97.95%から上昇し，健全経営の目安とされる100%を再び上回った 。これは令和6年10月に実施した水道料金改定による給水収益の増加が寄与したものと考えられる。
②累積欠損金比率については0.00%である。
③流動比率は全国・類似団体平均値より低いものの100％を上回っており，短期的な債務に対する支払能力を保持している。
④企業債残高対給水収益比率は全国・類似団体平均値より低く，減少傾向にある。今後も投資の必要性と財政状況のバランスを考慮し、計画的な償還と発行を行う。
⑤料金回収率は100%を下回っており、給水収益のみで費用を賄いきれず、千葉県水道事業総合対策補助金や関係市補助金に依存する構造が続いている。
⑥給水原価は全国・類似団体平均値より高い。今後も水道施設の老朽化や物価の上昇等により，維持管理費は年々増加することが予想される。
⑦施設利用率は，全国・類似団体平均値より高い。
⑧有収率は全国・類似団体平均値より低く，漏水等の料金収入につながらない水量が多いことを表している。そのため，令和３年度より漏水調査の業務委託を行い，漏水多発地区の分析を行い，計画的な漏水調査の実施と老朽管を更新することにより，有収率の向上を図っている。
　以上のことから，経営の健全化のためには，老朽化施設の更新や継続的な漏水調査等により、無効水量の削減と経営効率の向上に努めていく必要がある。</t>
    <rPh sb="149" eb="150">
      <t>チ</t>
    </rPh>
    <rPh sb="152" eb="153">
      <t>ヒク</t>
    </rPh>
    <rPh sb="162" eb="164">
      <t>ウワマワ</t>
    </rPh>
    <rPh sb="173" eb="175">
      <t>サイム</t>
    </rPh>
    <rPh sb="176" eb="177">
      <t>タイ</t>
    </rPh>
    <rPh sb="206" eb="208">
      <t>ゼンコク</t>
    </rPh>
    <rPh sb="209" eb="211">
      <t>ルイジ</t>
    </rPh>
    <rPh sb="211" eb="213">
      <t>ダンタイ</t>
    </rPh>
    <rPh sb="213" eb="216">
      <t>ヘイキンチ</t>
    </rPh>
    <rPh sb="218" eb="219">
      <t>ヒク</t>
    </rPh>
    <rPh sb="302" eb="307">
      <t>チバケンスイドウ</t>
    </rPh>
    <rPh sb="307" eb="309">
      <t>ジギョウ</t>
    </rPh>
    <rPh sb="309" eb="313">
      <t>ソウゴウタイサク</t>
    </rPh>
    <rPh sb="313" eb="316">
      <t>ホジョキン</t>
    </rPh>
    <rPh sb="317" eb="320">
      <t>カンケイシ</t>
    </rPh>
    <rPh sb="320" eb="323">
      <t>ホジョキン</t>
    </rPh>
    <rPh sb="339" eb="343">
      <t>キュウスイゲンカ</t>
    </rPh>
    <rPh sb="344" eb="346">
      <t>ゼンコク</t>
    </rPh>
    <rPh sb="347" eb="349">
      <t>ルイジ</t>
    </rPh>
    <rPh sb="404" eb="409">
      <t>シセツリヨウリツ</t>
    </rPh>
    <rPh sb="411" eb="413">
      <t>ゼンコク</t>
    </rPh>
    <rPh sb="414" eb="421">
      <t>ルイジダンタイヘイキンチ</t>
    </rPh>
    <rPh sb="423" eb="424">
      <t>タカ</t>
    </rPh>
    <rPh sb="428" eb="431">
      <t>ユウシュウリツ</t>
    </rPh>
    <rPh sb="432" eb="434">
      <t>ゼンコク</t>
    </rPh>
    <rPh sb="435" eb="439">
      <t>ルイジダンタイ</t>
    </rPh>
    <rPh sb="439" eb="442">
      <t>ヘイキンチ</t>
    </rPh>
    <rPh sb="444" eb="445">
      <t>ヒク</t>
    </rPh>
    <rPh sb="447" eb="450">
      <t>ロウスイトウ</t>
    </rPh>
    <rPh sb="451" eb="455">
      <t>リョウキンシュウニュウ</t>
    </rPh>
    <rPh sb="462" eb="464">
      <t>スイリョウ</t>
    </rPh>
    <rPh sb="465" eb="466">
      <t>オオ</t>
    </rPh>
    <rPh sb="470" eb="471">
      <t>アラワ</t>
    </rPh>
    <rPh sb="481" eb="483">
      <t>レイワ</t>
    </rPh>
    <rPh sb="484" eb="486">
      <t>ネンド</t>
    </rPh>
    <rPh sb="488" eb="492">
      <t>ロウスイチョウサ</t>
    </rPh>
    <rPh sb="493" eb="497">
      <t>ギョウムイタク</t>
    </rPh>
    <rPh sb="498" eb="499">
      <t>オコナ</t>
    </rPh>
    <rPh sb="501" eb="507">
      <t>ロウスイタハツチク</t>
    </rPh>
    <rPh sb="508" eb="510">
      <t>ブンセキ</t>
    </rPh>
    <rPh sb="511" eb="512">
      <t>オコナ</t>
    </rPh>
    <rPh sb="514" eb="517">
      <t>ケイカクテキ</t>
    </rPh>
    <rPh sb="523" eb="525">
      <t>ジッシ</t>
    </rPh>
    <rPh sb="526" eb="529">
      <t>ロウキュウカン</t>
    </rPh>
    <rPh sb="530" eb="532">
      <t>コウシン</t>
    </rPh>
    <rPh sb="540" eb="543">
      <t>ユウシュウリツ</t>
    </rPh>
    <rPh sb="544" eb="546">
      <t>コウジョウ</t>
    </rPh>
    <rPh sb="547" eb="548">
      <t>ハカ</t>
    </rPh>
    <rPh sb="555" eb="557">
      <t>イジョウ</t>
    </rPh>
    <rPh sb="563" eb="565">
      <t>ケイエイ</t>
    </rPh>
    <rPh sb="566" eb="569">
      <t>ケンゼンカ</t>
    </rPh>
    <rPh sb="575" eb="580">
      <t>ロウキュウカシセツ</t>
    </rPh>
    <rPh sb="581" eb="583">
      <t>コウシン</t>
    </rPh>
    <rPh sb="584" eb="587">
      <t>ケイゾクテキ</t>
    </rPh>
    <rPh sb="592" eb="593">
      <t>トウ</t>
    </rPh>
    <rPh sb="610" eb="612">
      <t>コウジョウ</t>
    </rPh>
    <rPh sb="613" eb="614">
      <t>ツト</t>
    </rPh>
    <rPh sb="618" eb="620">
      <t>ヒツヨウ</t>
    </rPh>
    <phoneticPr fontId="4"/>
  </si>
  <si>
    <t>①有形固定資産減価償却率は，全国・類似団体平均値より高く，かつ，増加傾向にある。管路のみならず，施設等についても老朽化が進行している。有収率の向上や施設の強靭化を踏まえて，更新は急務である 。
②管路経年化率は全国・類似団体平均値に比べて著しく高い。今後は，管路の更新費用を捻出し，計画的に整備する必要がある。
③管路更新率は前年度よりわずかに上昇したが、依然として全国・類似団体平均値を下回っている。財政状況に注視しながら更新事業をできる限り進めていくことが必要である。
　当企業団としては，管路の更新計画を基本ベースに，道路改良工事や他の占用工事等の状況，漏水多発地区等を総合的に判断し，重要度や費用対効果の高い管路から更新事業を実施していく方針である。料金改定により給水収益は増加したものの，人口は減少傾向にある。厳しい財政状況であるが，限られた予算の中で老朽管の更新を効率よく進める必要がある。</t>
    <rPh sb="17" eb="19">
      <t>ルイジ</t>
    </rPh>
    <rPh sb="19" eb="21">
      <t>ダンタイ</t>
    </rPh>
    <rPh sb="23" eb="24">
      <t>チ</t>
    </rPh>
    <rPh sb="32" eb="34">
      <t>ゾウカ</t>
    </rPh>
    <rPh sb="34" eb="36">
      <t>ケイコウ</t>
    </rPh>
    <rPh sb="40" eb="42">
      <t>カンロ</t>
    </rPh>
    <rPh sb="48" eb="51">
      <t>シセツトウ</t>
    </rPh>
    <rPh sb="56" eb="59">
      <t>ロウキュウカ</t>
    </rPh>
    <rPh sb="60" eb="62">
      <t>シンコウ</t>
    </rPh>
    <rPh sb="67" eb="70">
      <t>ユウシュウリツ</t>
    </rPh>
    <rPh sb="71" eb="73">
      <t>コウジョウ</t>
    </rPh>
    <rPh sb="74" eb="76">
      <t>シセツ</t>
    </rPh>
    <rPh sb="77" eb="80">
      <t>キョウジンカ</t>
    </rPh>
    <rPh sb="81" eb="82">
      <t>フ</t>
    </rPh>
    <rPh sb="86" eb="88">
      <t>コウシン</t>
    </rPh>
    <rPh sb="89" eb="91">
      <t>キュウム</t>
    </rPh>
    <rPh sb="108" eb="110">
      <t>ルイジ</t>
    </rPh>
    <rPh sb="110" eb="112">
      <t>ダンタイ</t>
    </rPh>
    <rPh sb="114" eb="115">
      <t>チ</t>
    </rPh>
    <rPh sb="116" eb="117">
      <t>クラ</t>
    </rPh>
    <rPh sb="119" eb="120">
      <t>イチジル</t>
    </rPh>
    <rPh sb="122" eb="123">
      <t>タカ</t>
    </rPh>
    <rPh sb="125" eb="127">
      <t>コンゴ</t>
    </rPh>
    <rPh sb="129" eb="131">
      <t>カンロ</t>
    </rPh>
    <rPh sb="137" eb="139">
      <t>ネンシュツ</t>
    </rPh>
    <rPh sb="149" eb="151">
      <t>ヒツヨウ</t>
    </rPh>
    <rPh sb="178" eb="180">
      <t>イゼン</t>
    </rPh>
    <rPh sb="183" eb="185">
      <t>ゼンコク</t>
    </rPh>
    <rPh sb="186" eb="193">
      <t>ルイジダンタイヘイキンチ</t>
    </rPh>
    <rPh sb="194" eb="196">
      <t>シタマワ</t>
    </rPh>
    <rPh sb="201" eb="205">
      <t>ザイセイジョウキョウ</t>
    </rPh>
    <rPh sb="206" eb="208">
      <t>チュウシ</t>
    </rPh>
    <rPh sb="212" eb="216">
      <t>コウシンジギョウ</t>
    </rPh>
    <rPh sb="220" eb="221">
      <t>カギ</t>
    </rPh>
    <rPh sb="222" eb="223">
      <t>スス</t>
    </rPh>
    <rPh sb="230" eb="232">
      <t>ヒツヨウ</t>
    </rPh>
    <rPh sb="247" eb="249">
      <t>カンロ</t>
    </rPh>
    <rPh sb="269" eb="270">
      <t>タ</t>
    </rPh>
    <rPh sb="329" eb="333">
      <t>リョウキンカイテイ</t>
    </rPh>
    <rPh sb="336" eb="340">
      <t>キュウスイシュウエキ</t>
    </rPh>
    <rPh sb="341" eb="343">
      <t>ゾウカ</t>
    </rPh>
    <rPh sb="354" eb="356">
      <t>ケイコウ</t>
    </rPh>
    <rPh sb="360" eb="361">
      <t>キビ</t>
    </rPh>
    <rPh sb="363" eb="367">
      <t>ザイセイジョウキョウ</t>
    </rPh>
    <rPh sb="372" eb="373">
      <t>カギ</t>
    </rPh>
    <rPh sb="376" eb="378">
      <t>ヨサン</t>
    </rPh>
    <rPh sb="379" eb="380">
      <t>ナカ</t>
    </rPh>
    <phoneticPr fontId="4"/>
  </si>
  <si>
    <t>令和6年度は水道料金の改定により経常収支が改善したが、依然として人口減少に伴う収益減や物価高騰による費用の増加が懸念される。また、管路の老朽化率が極めて高く、有収率の向上のためにも水道施設の耐震化や更新は急務である。今後も「水道事業経営戦略」に基づき、経営経費の削減と有収率の向上を図るとともに、施設の適正規模への縮小・廃止を含めた効率的な経営を推進し、持続可能な事業運営を行っていく。</t>
    <rPh sb="79" eb="82">
      <t>ユウシュウリツ</t>
    </rPh>
    <rPh sb="83" eb="85">
      <t>コウジョウ</t>
    </rPh>
    <rPh sb="90" eb="94">
      <t>スイドウシセツ</t>
    </rPh>
    <rPh sb="187" eb="18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</si>
</sst>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0.59</c:v>
                </c:pt>
                <c:pt idx="1">
                  <c:v>0.35</c:v>
                </c:pt>
                <c:pt idx="2">
                  <c:v>0.47</c:v>
                </c:pt>
                <c:pt idx="3">
                  <c:v>0.26</c:v>
                </c:pt>
                <c:pt idx="4">
                  <c:v>0.3</c:v>
                </c:pt>
              </c:numCache>
            </c:numRef>
          </c:val>
          <c:extLst>
            <c:ext xmlns:c16="http://schemas.microsoft.com/office/drawing/2014/chart" uri="{C3380CC4-5D6E-409C-BE32-E72D297353CC}">
              <c16:uniqueId val="{00000000-664D-4A05-AEF4-2EC88C13F7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0.46</c:v>
                </c:pt>
              </c:numCache>
            </c:numRef>
          </c:val>
          <c:smooth val="0"/>
          <c:extLst>
            <c:ext xmlns:c16="http://schemas.microsoft.com/office/drawing/2014/chart" uri="{C3380CC4-5D6E-409C-BE32-E72D297353CC}">
              <c16:uniqueId val="{00000001-664D-4A05-AEF4-2EC88C13F7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75.88</c:v>
                </c:pt>
                <c:pt idx="1">
                  <c:v>73.709999999999994</c:v>
                </c:pt>
                <c:pt idx="2">
                  <c:v>70.89</c:v>
                </c:pt>
                <c:pt idx="3">
                  <c:v>70.260000000000005</c:v>
                </c:pt>
                <c:pt idx="4">
                  <c:v>71.47</c:v>
                </c:pt>
              </c:numCache>
            </c:numRef>
          </c:val>
          <c:extLst>
            <c:ext xmlns:c16="http://schemas.microsoft.com/office/drawing/2014/chart" uri="{C3380CC4-5D6E-409C-BE32-E72D297353CC}">
              <c16:uniqueId val="{00000000-3CAC-46A9-87D1-95A1D6A13C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60.44</c:v>
                </c:pt>
              </c:numCache>
            </c:numRef>
          </c:val>
          <c:smooth val="0"/>
          <c:extLst>
            <c:ext xmlns:c16="http://schemas.microsoft.com/office/drawing/2014/chart" uri="{C3380CC4-5D6E-409C-BE32-E72D297353CC}">
              <c16:uniqueId val="{00000001-3CAC-46A9-87D1-95A1D6A13C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72.819999999999993</c:v>
                </c:pt>
                <c:pt idx="1">
                  <c:v>74.760000000000005</c:v>
                </c:pt>
                <c:pt idx="2">
                  <c:v>77.22</c:v>
                </c:pt>
                <c:pt idx="3">
                  <c:v>77.17</c:v>
                </c:pt>
                <c:pt idx="4">
                  <c:v>75.72</c:v>
                </c:pt>
              </c:numCache>
            </c:numRef>
          </c:val>
          <c:extLst>
            <c:ext xmlns:c16="http://schemas.microsoft.com/office/drawing/2014/chart" uri="{C3380CC4-5D6E-409C-BE32-E72D297353CC}">
              <c16:uniqueId val="{00000000-3E1C-435F-9422-6F5164A03E6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83.39</c:v>
                </c:pt>
              </c:numCache>
            </c:numRef>
          </c:val>
          <c:smooth val="0"/>
          <c:extLst>
            <c:ext xmlns:c16="http://schemas.microsoft.com/office/drawing/2014/chart" uri="{C3380CC4-5D6E-409C-BE32-E72D297353CC}">
              <c16:uniqueId val="{00000001-3E1C-435F-9422-6F5164A03E6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98.09</c:v>
                </c:pt>
                <c:pt idx="1">
                  <c:v>102.31</c:v>
                </c:pt>
                <c:pt idx="2">
                  <c:v>100.68</c:v>
                </c:pt>
                <c:pt idx="3">
                  <c:v>97.95</c:v>
                </c:pt>
                <c:pt idx="4">
                  <c:v>100.45</c:v>
                </c:pt>
              </c:numCache>
            </c:numRef>
          </c:val>
          <c:extLst>
            <c:ext xmlns:c16="http://schemas.microsoft.com/office/drawing/2014/chart" uri="{C3380CC4-5D6E-409C-BE32-E72D297353CC}">
              <c16:uniqueId val="{00000000-EACE-4FE3-B391-27C72AA9B1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107.15</c:v>
                </c:pt>
              </c:numCache>
            </c:numRef>
          </c:val>
          <c:smooth val="0"/>
          <c:extLst>
            <c:ext xmlns:c16="http://schemas.microsoft.com/office/drawing/2014/chart" uri="{C3380CC4-5D6E-409C-BE32-E72D297353CC}">
              <c16:uniqueId val="{00000001-EACE-4FE3-B391-27C72AA9B1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55.87</c:v>
                </c:pt>
                <c:pt idx="1">
                  <c:v>57.23</c:v>
                </c:pt>
                <c:pt idx="2">
                  <c:v>58.15</c:v>
                </c:pt>
                <c:pt idx="3">
                  <c:v>58.81</c:v>
                </c:pt>
                <c:pt idx="4">
                  <c:v>59.76</c:v>
                </c:pt>
              </c:numCache>
            </c:numRef>
          </c:val>
          <c:extLst>
            <c:ext xmlns:c16="http://schemas.microsoft.com/office/drawing/2014/chart" uri="{C3380CC4-5D6E-409C-BE32-E72D297353CC}">
              <c16:uniqueId val="{00000000-6770-449A-A4DB-9D9B8DBBF6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52.53</c:v>
                </c:pt>
              </c:numCache>
            </c:numRef>
          </c:val>
          <c:smooth val="0"/>
          <c:extLst>
            <c:ext xmlns:c16="http://schemas.microsoft.com/office/drawing/2014/chart" uri="{C3380CC4-5D6E-409C-BE32-E72D297353CC}">
              <c16:uniqueId val="{00000001-6770-449A-A4DB-9D9B8DBBF6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53.29</c:v>
                </c:pt>
                <c:pt idx="1">
                  <c:v>54.79</c:v>
                </c:pt>
                <c:pt idx="2">
                  <c:v>56.26</c:v>
                </c:pt>
                <c:pt idx="3">
                  <c:v>57.65</c:v>
                </c:pt>
                <c:pt idx="4">
                  <c:v>57.6</c:v>
                </c:pt>
              </c:numCache>
            </c:numRef>
          </c:val>
          <c:extLst>
            <c:ext xmlns:c16="http://schemas.microsoft.com/office/drawing/2014/chart" uri="{C3380CC4-5D6E-409C-BE32-E72D297353CC}">
              <c16:uniqueId val="{00000000-3EF6-4AF4-A0B4-23EC846BFF3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24.16</c:v>
                </c:pt>
              </c:numCache>
            </c:numRef>
          </c:val>
          <c:smooth val="0"/>
          <c:extLst>
            <c:ext xmlns:c16="http://schemas.microsoft.com/office/drawing/2014/chart" uri="{C3380CC4-5D6E-409C-BE32-E72D297353CC}">
              <c16:uniqueId val="{00000001-3EF6-4AF4-A0B4-23EC846BFF3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2.83</c:v>
                </c:pt>
                <c:pt idx="1">
                  <c:v>0</c:v>
                </c:pt>
                <c:pt idx="2">
                  <c:v>0</c:v>
                </c:pt>
                <c:pt idx="3" formatCode="#,##0.00;&quot;△&quot;#,##0.00;&quot;-&quot;">
                  <c:v>3.01</c:v>
                </c:pt>
                <c:pt idx="4">
                  <c:v>0</c:v>
                </c:pt>
              </c:numCache>
            </c:numRef>
          </c:val>
          <c:extLst>
            <c:ext xmlns:c16="http://schemas.microsoft.com/office/drawing/2014/chart" uri="{C3380CC4-5D6E-409C-BE32-E72D297353CC}">
              <c16:uniqueId val="{00000000-F01F-4CA2-90CB-E212C74617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4.74</c:v>
                </c:pt>
              </c:numCache>
            </c:numRef>
          </c:val>
          <c:smooth val="0"/>
          <c:extLst>
            <c:ext xmlns:c16="http://schemas.microsoft.com/office/drawing/2014/chart" uri="{C3380CC4-5D6E-409C-BE32-E72D297353CC}">
              <c16:uniqueId val="{00000001-F01F-4CA2-90CB-E212C74617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200.78</c:v>
                </c:pt>
                <c:pt idx="1">
                  <c:v>195.27</c:v>
                </c:pt>
                <c:pt idx="2">
                  <c:v>220.29</c:v>
                </c:pt>
                <c:pt idx="3">
                  <c:v>235.39</c:v>
                </c:pt>
                <c:pt idx="4">
                  <c:v>208.73</c:v>
                </c:pt>
              </c:numCache>
            </c:numRef>
          </c:val>
          <c:extLst>
            <c:ext xmlns:c16="http://schemas.microsoft.com/office/drawing/2014/chart" uri="{C3380CC4-5D6E-409C-BE32-E72D297353CC}">
              <c16:uniqueId val="{00000000-CF11-4EBC-B95B-CC7E8D368D0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319.99</c:v>
                </c:pt>
              </c:numCache>
            </c:numRef>
          </c:val>
          <c:smooth val="0"/>
          <c:extLst>
            <c:ext xmlns:c16="http://schemas.microsoft.com/office/drawing/2014/chart" uri="{C3380CC4-5D6E-409C-BE32-E72D297353CC}">
              <c16:uniqueId val="{00000001-CF11-4EBC-B95B-CC7E8D368D0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220.44</c:v>
                </c:pt>
                <c:pt idx="1">
                  <c:v>203.75</c:v>
                </c:pt>
                <c:pt idx="2">
                  <c:v>196.67</c:v>
                </c:pt>
                <c:pt idx="3">
                  <c:v>198.74</c:v>
                </c:pt>
                <c:pt idx="4">
                  <c:v>188.68</c:v>
                </c:pt>
              </c:numCache>
            </c:numRef>
          </c:val>
          <c:extLst>
            <c:ext xmlns:c16="http://schemas.microsoft.com/office/drawing/2014/chart" uri="{C3380CC4-5D6E-409C-BE32-E72D297353CC}">
              <c16:uniqueId val="{00000000-3994-4DFF-9985-EC4B414298F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365.55</c:v>
                </c:pt>
              </c:numCache>
            </c:numRef>
          </c:val>
          <c:smooth val="0"/>
          <c:extLst>
            <c:ext xmlns:c16="http://schemas.microsoft.com/office/drawing/2014/chart" uri="{C3380CC4-5D6E-409C-BE32-E72D297353CC}">
              <c16:uniqueId val="{00000001-3994-4DFF-9985-EC4B414298F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70.319999999999993</c:v>
                </c:pt>
                <c:pt idx="1">
                  <c:v>71.72</c:v>
                </c:pt>
                <c:pt idx="2">
                  <c:v>71.69</c:v>
                </c:pt>
                <c:pt idx="3">
                  <c:v>71.19</c:v>
                </c:pt>
                <c:pt idx="4">
                  <c:v>72.709999999999994</c:v>
                </c:pt>
              </c:numCache>
            </c:numRef>
          </c:val>
          <c:extLst>
            <c:ext xmlns:c16="http://schemas.microsoft.com/office/drawing/2014/chart" uri="{C3380CC4-5D6E-409C-BE32-E72D297353CC}">
              <c16:uniqueId val="{00000000-B066-43B9-A6C5-2FFB056054C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95.42</c:v>
                </c:pt>
              </c:numCache>
            </c:numRef>
          </c:val>
          <c:smooth val="0"/>
          <c:extLst>
            <c:ext xmlns:c16="http://schemas.microsoft.com/office/drawing/2014/chart" uri="{C3380CC4-5D6E-409C-BE32-E72D297353CC}">
              <c16:uniqueId val="{00000001-B066-43B9-A6C5-2FFB056054C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344.67</c:v>
                </c:pt>
                <c:pt idx="1">
                  <c:v>340.04</c:v>
                </c:pt>
                <c:pt idx="2">
                  <c:v>341.78</c:v>
                </c:pt>
                <c:pt idx="3">
                  <c:v>346.3</c:v>
                </c:pt>
                <c:pt idx="4">
                  <c:v>351.89</c:v>
                </c:pt>
              </c:numCache>
            </c:numRef>
          </c:val>
          <c:extLst>
            <c:ext xmlns:c16="http://schemas.microsoft.com/office/drawing/2014/chart" uri="{C3380CC4-5D6E-409C-BE32-E72D297353CC}">
              <c16:uniqueId val="{00000000-7A6D-4601-B5AB-836C1151B32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184.25</c:v>
                </c:pt>
              </c:numCache>
            </c:numRef>
          </c:val>
          <c:smooth val="0"/>
          <c:extLst>
            <c:ext xmlns:c16="http://schemas.microsoft.com/office/drawing/2014/chart" uri="{C3380CC4-5D6E-409C-BE32-E72D297353CC}">
              <c16:uniqueId val="{00000001-7A6D-4601-B5AB-836C1151B32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三芳水道企業団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73.069999999999993</v>
      </c>
      <c r="J10" s="37"/>
      <c r="K10" s="37"/>
      <c r="L10" s="37"/>
      <c r="M10" s="37"/>
      <c r="N10" s="37"/>
      <c r="O10" s="64"/>
      <c r="P10" s="54">
        <f>データ!$P$6</f>
        <v>64.78</v>
      </c>
      <c r="Q10" s="54"/>
      <c r="R10" s="54"/>
      <c r="S10" s="54"/>
      <c r="T10" s="54"/>
      <c r="U10" s="54"/>
      <c r="V10" s="54"/>
      <c r="W10" s="65">
        <f>データ!$Q$6</f>
        <v>4598</v>
      </c>
      <c r="X10" s="65"/>
      <c r="Y10" s="65"/>
      <c r="Z10" s="65"/>
      <c r="AA10" s="65"/>
      <c r="AB10" s="65"/>
      <c r="AC10" s="65"/>
      <c r="AD10" s="2"/>
      <c r="AE10" s="2"/>
      <c r="AF10" s="2"/>
      <c r="AG10" s="2"/>
      <c r="AH10" s="2"/>
      <c r="AI10" s="2"/>
      <c r="AJ10" s="2"/>
      <c r="AK10" s="2"/>
      <c r="AL10" s="65">
        <f>データ!$U$6</f>
        <v>49929</v>
      </c>
      <c r="AM10" s="65"/>
      <c r="AN10" s="65"/>
      <c r="AO10" s="65"/>
      <c r="AP10" s="65"/>
      <c r="AQ10" s="65"/>
      <c r="AR10" s="65"/>
      <c r="AS10" s="65"/>
      <c r="AT10" s="36">
        <f>データ!$V$6</f>
        <v>169.81</v>
      </c>
      <c r="AU10" s="37"/>
      <c r="AV10" s="37"/>
      <c r="AW10" s="37"/>
      <c r="AX10" s="37"/>
      <c r="AY10" s="37"/>
      <c r="AZ10" s="37"/>
      <c r="BA10" s="37"/>
      <c r="BB10" s="54">
        <f>データ!$W$6</f>
        <v>294.02999999999997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hlSQoORJvrzkIAJLS74pIFTzINcC34clGlqyusAYFyEmvm1/JWmqbuaUivHrlwfTrwe4Knqi90ENahPYYR/5Q==" saltValue="B6rIGDVZurnZCYdKRTVN5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128015</v>
      </c>
      <c r="D6" s="20">
        <f t="shared" si="3"/>
        <v>46</v>
      </c>
      <c r="E6" s="20">
        <f t="shared" si="3"/>
        <v>1</v>
      </c>
      <c r="F6" s="20">
        <f t="shared" si="3"/>
        <v>0</v>
      </c>
      <c r="G6" s="20">
        <f t="shared" si="3"/>
        <v>1</v>
      </c>
      <c r="H6" s="20" t="str">
        <f t="shared" si="3"/>
        <v>千葉県　三芳水道企業団</v>
      </c>
      <c r="I6" s="20" t="str">
        <f t="shared" si="3"/>
        <v>法適用</v>
      </c>
      <c r="J6" s="20" t="str">
        <f t="shared" si="3"/>
        <v>水道事業</v>
      </c>
      <c r="K6" s="20" t="str">
        <f t="shared" si="3"/>
        <v>末端給水事業</v>
      </c>
      <c r="L6" s="20" t="str">
        <f t="shared" si="3"/>
        <v>A5</v>
      </c>
      <c r="M6" s="20" t="str">
        <f t="shared" si="3"/>
        <v>その他</v>
      </c>
      <c r="N6" s="21" t="str">
        <f t="shared" si="3"/>
        <v>-</v>
      </c>
      <c r="O6" s="21">
        <f t="shared" si="3"/>
        <v>73.069999999999993</v>
      </c>
      <c r="P6" s="21">
        <f t="shared" si="3"/>
        <v>64.78</v>
      </c>
      <c r="Q6" s="21">
        <f t="shared" si="3"/>
        <v>4598</v>
      </c>
      <c r="R6" s="21" t="str">
        <f t="shared" si="3"/>
        <v>-</v>
      </c>
      <c r="S6" s="21" t="str">
        <f t="shared" si="3"/>
        <v>-</v>
      </c>
      <c r="T6" s="21" t="str">
        <f t="shared" si="3"/>
        <v>-</v>
      </c>
      <c r="U6" s="21">
        <f t="shared" si="3"/>
        <v>49929</v>
      </c>
      <c r="V6" s="21">
        <f t="shared" si="3"/>
        <v>169.81</v>
      </c>
      <c r="W6" s="21">
        <f t="shared" si="3"/>
        <v>294.02999999999997</v>
      </c>
      <c r="X6" s="22">
        <f>IF(X7="",NA(),X7)</f>
        <v>98.09</v>
      </c>
      <c r="Y6" s="22">
        <f t="shared" ref="Y6:AG6" si="4">IF(Y7="",NA(),Y7)</f>
        <v>102.31</v>
      </c>
      <c r="Z6" s="22">
        <f t="shared" si="4"/>
        <v>100.68</v>
      </c>
      <c r="AA6" s="22">
        <f t="shared" si="4"/>
        <v>97.95</v>
      </c>
      <c r="AB6" s="22">
        <f t="shared" si="4"/>
        <v>100.45</v>
      </c>
      <c r="AC6" s="22">
        <f t="shared" si="4"/>
        <v>110.91</v>
      </c>
      <c r="AD6" s="22">
        <f t="shared" si="4"/>
        <v>111.49</v>
      </c>
      <c r="AE6" s="22">
        <f t="shared" si="4"/>
        <v>109.09</v>
      </c>
      <c r="AF6" s="22">
        <f t="shared" si="4"/>
        <v>109.05</v>
      </c>
      <c r="AG6" s="22">
        <f t="shared" si="4"/>
        <v>107.15</v>
      </c>
      <c r="AH6" s="21" t="str">
        <f>IF(AH7="","",IF(AH7="-","【-】","【"&amp;SUBSTITUTE(TEXT(AH7,"#,##0.00"),"-","△")&amp;"】"))</f>
        <v>【107.26】</v>
      </c>
      <c r="AI6" s="22">
        <f>IF(AI7="",NA(),AI7)</f>
        <v>2.83</v>
      </c>
      <c r="AJ6" s="21">
        <f t="shared" ref="AJ6:AR6" si="5">IF(AJ7="",NA(),AJ7)</f>
        <v>0</v>
      </c>
      <c r="AK6" s="21">
        <f t="shared" si="5"/>
        <v>0</v>
      </c>
      <c r="AL6" s="22">
        <f t="shared" si="5"/>
        <v>3.01</v>
      </c>
      <c r="AM6" s="21">
        <f t="shared" si="5"/>
        <v>0</v>
      </c>
      <c r="AN6" s="22">
        <f t="shared" si="5"/>
        <v>0.92</v>
      </c>
      <c r="AO6" s="22">
        <f t="shared" si="5"/>
        <v>0.87</v>
      </c>
      <c r="AP6" s="22">
        <f t="shared" si="5"/>
        <v>0.93</v>
      </c>
      <c r="AQ6" s="22">
        <f t="shared" si="5"/>
        <v>1.02</v>
      </c>
      <c r="AR6" s="22">
        <f t="shared" si="5"/>
        <v>4.74</v>
      </c>
      <c r="AS6" s="21" t="str">
        <f>IF(AS7="","",IF(AS7="-","【-】","【"&amp;SUBSTITUTE(TEXT(AS7,"#,##0.00"),"-","△")&amp;"】"))</f>
        <v>【1.61】</v>
      </c>
      <c r="AT6" s="22">
        <f>IF(AT7="",NA(),AT7)</f>
        <v>200.78</v>
      </c>
      <c r="AU6" s="22">
        <f t="shared" ref="AU6:BC6" si="6">IF(AU7="",NA(),AU7)</f>
        <v>195.27</v>
      </c>
      <c r="AV6" s="22">
        <f t="shared" si="6"/>
        <v>220.29</v>
      </c>
      <c r="AW6" s="22">
        <f t="shared" si="6"/>
        <v>235.39</v>
      </c>
      <c r="AX6" s="22">
        <f t="shared" si="6"/>
        <v>208.73</v>
      </c>
      <c r="AY6" s="22">
        <f t="shared" si="6"/>
        <v>350.79</v>
      </c>
      <c r="AZ6" s="22">
        <f t="shared" si="6"/>
        <v>354.57</v>
      </c>
      <c r="BA6" s="22">
        <f t="shared" si="6"/>
        <v>357.74</v>
      </c>
      <c r="BB6" s="22">
        <f t="shared" si="6"/>
        <v>344.88</v>
      </c>
      <c r="BC6" s="22">
        <f t="shared" si="6"/>
        <v>319.99</v>
      </c>
      <c r="BD6" s="21" t="str">
        <f>IF(BD7="","",IF(BD7="-","【-】","【"&amp;SUBSTITUTE(TEXT(BD7,"#,##0.00"),"-","△")&amp;"】"))</f>
        <v>【239.69】</v>
      </c>
      <c r="BE6" s="22">
        <f>IF(BE7="",NA(),BE7)</f>
        <v>220.44</v>
      </c>
      <c r="BF6" s="22">
        <f t="shared" ref="BF6:BN6" si="7">IF(BF7="",NA(),BF7)</f>
        <v>203.75</v>
      </c>
      <c r="BG6" s="22">
        <f t="shared" si="7"/>
        <v>196.67</v>
      </c>
      <c r="BH6" s="22">
        <f t="shared" si="7"/>
        <v>198.74</v>
      </c>
      <c r="BI6" s="22">
        <f t="shared" si="7"/>
        <v>188.68</v>
      </c>
      <c r="BJ6" s="22">
        <f t="shared" si="7"/>
        <v>322.92</v>
      </c>
      <c r="BK6" s="22">
        <f t="shared" si="7"/>
        <v>303.45999999999998</v>
      </c>
      <c r="BL6" s="22">
        <f t="shared" si="7"/>
        <v>307.27999999999997</v>
      </c>
      <c r="BM6" s="22">
        <f t="shared" si="7"/>
        <v>304.02</v>
      </c>
      <c r="BN6" s="22">
        <f t="shared" si="7"/>
        <v>365.55</v>
      </c>
      <c r="BO6" s="21" t="str">
        <f>IF(BO7="","",IF(BO7="-","【-】","【"&amp;SUBSTITUTE(TEXT(BO7,"#,##0.00"),"-","△")&amp;"】"))</f>
        <v>【264.86】</v>
      </c>
      <c r="BP6" s="22">
        <f>IF(BP7="",NA(),BP7)</f>
        <v>70.319999999999993</v>
      </c>
      <c r="BQ6" s="22">
        <f t="shared" ref="BQ6:BY6" si="8">IF(BQ7="",NA(),BQ7)</f>
        <v>71.72</v>
      </c>
      <c r="BR6" s="22">
        <f t="shared" si="8"/>
        <v>71.69</v>
      </c>
      <c r="BS6" s="22">
        <f t="shared" si="8"/>
        <v>71.19</v>
      </c>
      <c r="BT6" s="22">
        <f t="shared" si="8"/>
        <v>72.709999999999994</v>
      </c>
      <c r="BU6" s="22">
        <f t="shared" si="8"/>
        <v>100.85</v>
      </c>
      <c r="BV6" s="22">
        <f t="shared" si="8"/>
        <v>103.79</v>
      </c>
      <c r="BW6" s="22">
        <f t="shared" si="8"/>
        <v>98.3</v>
      </c>
      <c r="BX6" s="22">
        <f t="shared" si="8"/>
        <v>98.89</v>
      </c>
      <c r="BY6" s="22">
        <f t="shared" si="8"/>
        <v>95.42</v>
      </c>
      <c r="BZ6" s="21" t="str">
        <f>IF(BZ7="","",IF(BZ7="-","【-】","【"&amp;SUBSTITUTE(TEXT(BZ7,"#,##0.00"),"-","△")&amp;"】"))</f>
        <v>【97.59】</v>
      </c>
      <c r="CA6" s="22">
        <f>IF(CA7="",NA(),CA7)</f>
        <v>344.67</v>
      </c>
      <c r="CB6" s="22">
        <f t="shared" ref="CB6:CJ6" si="9">IF(CB7="",NA(),CB7)</f>
        <v>340.04</v>
      </c>
      <c r="CC6" s="22">
        <f t="shared" si="9"/>
        <v>341.78</v>
      </c>
      <c r="CD6" s="22">
        <f t="shared" si="9"/>
        <v>346.3</v>
      </c>
      <c r="CE6" s="22">
        <f t="shared" si="9"/>
        <v>351.89</v>
      </c>
      <c r="CF6" s="22">
        <f t="shared" si="9"/>
        <v>167.1</v>
      </c>
      <c r="CG6" s="22">
        <f t="shared" si="9"/>
        <v>167.86</v>
      </c>
      <c r="CH6" s="22">
        <f t="shared" si="9"/>
        <v>173.68</v>
      </c>
      <c r="CI6" s="22">
        <f t="shared" si="9"/>
        <v>174.52</v>
      </c>
      <c r="CJ6" s="22">
        <f t="shared" si="9"/>
        <v>184.25</v>
      </c>
      <c r="CK6" s="21" t="str">
        <f>IF(CK7="","",IF(CK7="-","【-】","【"&amp;SUBSTITUTE(TEXT(CK7,"#,##0.00"),"-","△")&amp;"】"))</f>
        <v>【181.66】</v>
      </c>
      <c r="CL6" s="22">
        <f>IF(CL7="",NA(),CL7)</f>
        <v>75.88</v>
      </c>
      <c r="CM6" s="22">
        <f t="shared" ref="CM6:CU6" si="10">IF(CM7="",NA(),CM7)</f>
        <v>73.709999999999994</v>
      </c>
      <c r="CN6" s="22">
        <f t="shared" si="10"/>
        <v>70.89</v>
      </c>
      <c r="CO6" s="22">
        <f t="shared" si="10"/>
        <v>70.260000000000005</v>
      </c>
      <c r="CP6" s="22">
        <f t="shared" si="10"/>
        <v>71.47</v>
      </c>
      <c r="CQ6" s="22">
        <f t="shared" si="10"/>
        <v>59.91</v>
      </c>
      <c r="CR6" s="22">
        <f t="shared" si="10"/>
        <v>59.4</v>
      </c>
      <c r="CS6" s="22">
        <f t="shared" si="10"/>
        <v>59.24</v>
      </c>
      <c r="CT6" s="22">
        <f t="shared" si="10"/>
        <v>58.77</v>
      </c>
      <c r="CU6" s="22">
        <f t="shared" si="10"/>
        <v>60.44</v>
      </c>
      <c r="CV6" s="21" t="str">
        <f>IF(CV7="","",IF(CV7="-","【-】","【"&amp;SUBSTITUTE(TEXT(CV7,"#,##0.00"),"-","△")&amp;"】"))</f>
        <v>【60.21】</v>
      </c>
      <c r="CW6" s="22">
        <f>IF(CW7="",NA(),CW7)</f>
        <v>72.819999999999993</v>
      </c>
      <c r="CX6" s="22">
        <f t="shared" ref="CX6:DF6" si="11">IF(CX7="",NA(),CX7)</f>
        <v>74.760000000000005</v>
      </c>
      <c r="CY6" s="22">
        <f t="shared" si="11"/>
        <v>77.22</v>
      </c>
      <c r="CZ6" s="22">
        <f t="shared" si="11"/>
        <v>77.17</v>
      </c>
      <c r="DA6" s="22">
        <f t="shared" si="11"/>
        <v>75.72</v>
      </c>
      <c r="DB6" s="22">
        <f t="shared" si="11"/>
        <v>87.26</v>
      </c>
      <c r="DC6" s="22">
        <f t="shared" si="11"/>
        <v>87.57</v>
      </c>
      <c r="DD6" s="22">
        <f t="shared" si="11"/>
        <v>87.26</v>
      </c>
      <c r="DE6" s="22">
        <f t="shared" si="11"/>
        <v>86.95</v>
      </c>
      <c r="DF6" s="22">
        <f t="shared" si="11"/>
        <v>83.39</v>
      </c>
      <c r="DG6" s="21" t="str">
        <f>IF(DG7="","",IF(DG7="-","【-】","【"&amp;SUBSTITUTE(TEXT(DG7,"#,##0.00"),"-","△")&amp;"】"))</f>
        <v>【89.21】</v>
      </c>
      <c r="DH6" s="22">
        <f>IF(DH7="",NA(),DH7)</f>
        <v>55.87</v>
      </c>
      <c r="DI6" s="22">
        <f t="shared" ref="DI6:DQ6" si="12">IF(DI7="",NA(),DI7)</f>
        <v>57.23</v>
      </c>
      <c r="DJ6" s="22">
        <f t="shared" si="12"/>
        <v>58.15</v>
      </c>
      <c r="DK6" s="22">
        <f t="shared" si="12"/>
        <v>58.81</v>
      </c>
      <c r="DL6" s="22">
        <f t="shared" si="12"/>
        <v>59.76</v>
      </c>
      <c r="DM6" s="22">
        <f t="shared" si="12"/>
        <v>49.2</v>
      </c>
      <c r="DN6" s="22">
        <f t="shared" si="12"/>
        <v>50.01</v>
      </c>
      <c r="DO6" s="22">
        <f t="shared" si="12"/>
        <v>50.99</v>
      </c>
      <c r="DP6" s="22">
        <f t="shared" si="12"/>
        <v>51.79</v>
      </c>
      <c r="DQ6" s="22">
        <f t="shared" si="12"/>
        <v>52.53</v>
      </c>
      <c r="DR6" s="21" t="str">
        <f>IF(DR7="","",IF(DR7="-","【-】","【"&amp;SUBSTITUTE(TEXT(DR7,"#,##0.00"),"-","△")&amp;"】"))</f>
        <v>【52.41】</v>
      </c>
      <c r="DS6" s="22">
        <f>IF(DS7="",NA(),DS7)</f>
        <v>53.29</v>
      </c>
      <c r="DT6" s="22">
        <f t="shared" ref="DT6:EB6" si="13">IF(DT7="",NA(),DT7)</f>
        <v>54.79</v>
      </c>
      <c r="DU6" s="22">
        <f t="shared" si="13"/>
        <v>56.26</v>
      </c>
      <c r="DV6" s="22">
        <f t="shared" si="13"/>
        <v>57.65</v>
      </c>
      <c r="DW6" s="22">
        <f t="shared" si="13"/>
        <v>57.6</v>
      </c>
      <c r="DX6" s="22">
        <f t="shared" si="13"/>
        <v>18.329999999999998</v>
      </c>
      <c r="DY6" s="22">
        <f t="shared" si="13"/>
        <v>20.27</v>
      </c>
      <c r="DZ6" s="22">
        <f t="shared" si="13"/>
        <v>21.69</v>
      </c>
      <c r="EA6" s="22">
        <f t="shared" si="13"/>
        <v>23.19</v>
      </c>
      <c r="EB6" s="22">
        <f t="shared" si="13"/>
        <v>24.16</v>
      </c>
      <c r="EC6" s="21" t="str">
        <f>IF(EC7="","",IF(EC7="-","【-】","【"&amp;SUBSTITUTE(TEXT(EC7,"#,##0.00"),"-","△")&amp;"】"))</f>
        <v>【26.78】</v>
      </c>
      <c r="ED6" s="22">
        <f>IF(ED7="",NA(),ED7)</f>
        <v>0.59</v>
      </c>
      <c r="EE6" s="22">
        <f t="shared" ref="EE6:EM6" si="14">IF(EE7="",NA(),EE7)</f>
        <v>0.35</v>
      </c>
      <c r="EF6" s="22">
        <f t="shared" si="14"/>
        <v>0.47</v>
      </c>
      <c r="EG6" s="22">
        <f t="shared" si="14"/>
        <v>0.26</v>
      </c>
      <c r="EH6" s="22">
        <f t="shared" si="14"/>
        <v>0.3</v>
      </c>
      <c r="EI6" s="22">
        <f t="shared" si="14"/>
        <v>0.6</v>
      </c>
      <c r="EJ6" s="22">
        <f t="shared" si="14"/>
        <v>0.56000000000000005</v>
      </c>
      <c r="EK6" s="22">
        <f t="shared" si="14"/>
        <v>0.6</v>
      </c>
      <c r="EL6" s="22">
        <f t="shared" si="14"/>
        <v>0.53</v>
      </c>
      <c r="EM6" s="22">
        <f t="shared" si="14"/>
        <v>0.46</v>
      </c>
      <c r="EN6" s="21" t="str">
        <f>IF(EN7="","",IF(EN7="-","【-】","【"&amp;SUBSTITUTE(TEXT(EN7,"#,##0.00"),"-","△")&amp;"】"))</f>
        <v>【0.59】</v>
      </c>
    </row>
    <row r="7" spans="1:144" s="23" customFormat="1" x14ac:dyDescent="0.2">
      <c r="A7" s="15"/>
      <c r="B7" s="24">
        <v>2024</v>
      </c>
      <c r="C7" s="24">
        <v>128015</v>
      </c>
      <c r="D7" s="24">
        <v>46</v>
      </c>
      <c r="E7" s="24">
        <v>1</v>
      </c>
      <c r="F7" s="24">
        <v>0</v>
      </c>
      <c r="G7" s="24">
        <v>1</v>
      </c>
      <c r="H7" s="24" t="s">
        <v>93</v>
      </c>
      <c r="I7" s="24" t="s">
        <v>94</v>
      </c>
      <c r="J7" s="24" t="s">
        <v>95</v>
      </c>
      <c r="K7" s="24" t="s">
        <v>96</v>
      </c>
      <c r="L7" s="24" t="s">
        <v>97</v>
      </c>
      <c r="M7" s="24" t="s">
        <v>98</v>
      </c>
      <c r="N7" s="25" t="s">
        <v>99</v>
      </c>
      <c r="O7" s="25">
        <v>73.069999999999993</v>
      </c>
      <c r="P7" s="25">
        <v>64.78</v>
      </c>
      <c r="Q7" s="25">
        <v>4598</v>
      </c>
      <c r="R7" s="25" t="s">
        <v>99</v>
      </c>
      <c r="S7" s="25" t="s">
        <v>99</v>
      </c>
      <c r="T7" s="25" t="s">
        <v>99</v>
      </c>
      <c r="U7" s="25">
        <v>49929</v>
      </c>
      <c r="V7" s="25">
        <v>169.81</v>
      </c>
      <c r="W7" s="25">
        <v>294.02999999999997</v>
      </c>
      <c r="X7" s="25">
        <v>98.09</v>
      </c>
      <c r="Y7" s="25">
        <v>102.31</v>
      </c>
      <c r="Z7" s="25">
        <v>100.68</v>
      </c>
      <c r="AA7" s="25">
        <v>97.95</v>
      </c>
      <c r="AB7" s="25">
        <v>100.45</v>
      </c>
      <c r="AC7" s="25">
        <v>110.91</v>
      </c>
      <c r="AD7" s="25">
        <v>111.49</v>
      </c>
      <c r="AE7" s="25">
        <v>109.09</v>
      </c>
      <c r="AF7" s="25">
        <v>109.05</v>
      </c>
      <c r="AG7" s="25">
        <v>107.15</v>
      </c>
      <c r="AH7" s="25">
        <v>107.26</v>
      </c>
      <c r="AI7" s="25">
        <v>2.83</v>
      </c>
      <c r="AJ7" s="25">
        <v>0</v>
      </c>
      <c r="AK7" s="25">
        <v>0</v>
      </c>
      <c r="AL7" s="25">
        <v>3.01</v>
      </c>
      <c r="AM7" s="25">
        <v>0</v>
      </c>
      <c r="AN7" s="25">
        <v>0.92</v>
      </c>
      <c r="AO7" s="25">
        <v>0.87</v>
      </c>
      <c r="AP7" s="25">
        <v>0.93</v>
      </c>
      <c r="AQ7" s="25">
        <v>1.02</v>
      </c>
      <c r="AR7" s="25">
        <v>4.74</v>
      </c>
      <c r="AS7" s="25">
        <v>1.61</v>
      </c>
      <c r="AT7" s="25">
        <v>200.78</v>
      </c>
      <c r="AU7" s="25">
        <v>195.27</v>
      </c>
      <c r="AV7" s="25">
        <v>220.29</v>
      </c>
      <c r="AW7" s="25">
        <v>235.39</v>
      </c>
      <c r="AX7" s="25">
        <v>208.73</v>
      </c>
      <c r="AY7" s="25">
        <v>350.79</v>
      </c>
      <c r="AZ7" s="25">
        <v>354.57</v>
      </c>
      <c r="BA7" s="25">
        <v>357.74</v>
      </c>
      <c r="BB7" s="25">
        <v>344.88</v>
      </c>
      <c r="BC7" s="25">
        <v>319.99</v>
      </c>
      <c r="BD7" s="25">
        <v>239.69</v>
      </c>
      <c r="BE7" s="25">
        <v>220.44</v>
      </c>
      <c r="BF7" s="25">
        <v>203.75</v>
      </c>
      <c r="BG7" s="25">
        <v>196.67</v>
      </c>
      <c r="BH7" s="25">
        <v>198.74</v>
      </c>
      <c r="BI7" s="25">
        <v>188.68</v>
      </c>
      <c r="BJ7" s="25">
        <v>322.92</v>
      </c>
      <c r="BK7" s="25">
        <v>303.45999999999998</v>
      </c>
      <c r="BL7" s="25">
        <v>307.27999999999997</v>
      </c>
      <c r="BM7" s="25">
        <v>304.02</v>
      </c>
      <c r="BN7" s="25">
        <v>365.55</v>
      </c>
      <c r="BO7" s="25">
        <v>264.86</v>
      </c>
      <c r="BP7" s="25">
        <v>70.319999999999993</v>
      </c>
      <c r="BQ7" s="25">
        <v>71.72</v>
      </c>
      <c r="BR7" s="25">
        <v>71.69</v>
      </c>
      <c r="BS7" s="25">
        <v>71.19</v>
      </c>
      <c r="BT7" s="25">
        <v>72.709999999999994</v>
      </c>
      <c r="BU7" s="25">
        <v>100.85</v>
      </c>
      <c r="BV7" s="25">
        <v>103.79</v>
      </c>
      <c r="BW7" s="25">
        <v>98.3</v>
      </c>
      <c r="BX7" s="25">
        <v>98.89</v>
      </c>
      <c r="BY7" s="25">
        <v>95.42</v>
      </c>
      <c r="BZ7" s="25">
        <v>97.59</v>
      </c>
      <c r="CA7" s="25">
        <v>344.67</v>
      </c>
      <c r="CB7" s="25">
        <v>340.04</v>
      </c>
      <c r="CC7" s="25">
        <v>341.78</v>
      </c>
      <c r="CD7" s="25">
        <v>346.3</v>
      </c>
      <c r="CE7" s="25">
        <v>351.89</v>
      </c>
      <c r="CF7" s="25">
        <v>167.1</v>
      </c>
      <c r="CG7" s="25">
        <v>167.86</v>
      </c>
      <c r="CH7" s="25">
        <v>173.68</v>
      </c>
      <c r="CI7" s="25">
        <v>174.52</v>
      </c>
      <c r="CJ7" s="25">
        <v>184.25</v>
      </c>
      <c r="CK7" s="25">
        <v>181.66</v>
      </c>
      <c r="CL7" s="25">
        <v>75.88</v>
      </c>
      <c r="CM7" s="25">
        <v>73.709999999999994</v>
      </c>
      <c r="CN7" s="25">
        <v>70.89</v>
      </c>
      <c r="CO7" s="25">
        <v>70.260000000000005</v>
      </c>
      <c r="CP7" s="25">
        <v>71.47</v>
      </c>
      <c r="CQ7" s="25">
        <v>59.91</v>
      </c>
      <c r="CR7" s="25">
        <v>59.4</v>
      </c>
      <c r="CS7" s="25">
        <v>59.24</v>
      </c>
      <c r="CT7" s="25">
        <v>58.77</v>
      </c>
      <c r="CU7" s="25">
        <v>60.44</v>
      </c>
      <c r="CV7" s="25">
        <v>60.21</v>
      </c>
      <c r="CW7" s="25">
        <v>72.819999999999993</v>
      </c>
      <c r="CX7" s="25">
        <v>74.760000000000005</v>
      </c>
      <c r="CY7" s="25">
        <v>77.22</v>
      </c>
      <c r="CZ7" s="25">
        <v>77.17</v>
      </c>
      <c r="DA7" s="25">
        <v>75.72</v>
      </c>
      <c r="DB7" s="25">
        <v>87.26</v>
      </c>
      <c r="DC7" s="25">
        <v>87.57</v>
      </c>
      <c r="DD7" s="25">
        <v>87.26</v>
      </c>
      <c r="DE7" s="25">
        <v>86.95</v>
      </c>
      <c r="DF7" s="25">
        <v>83.39</v>
      </c>
      <c r="DG7" s="25">
        <v>89.21</v>
      </c>
      <c r="DH7" s="25">
        <v>55.87</v>
      </c>
      <c r="DI7" s="25">
        <v>57.23</v>
      </c>
      <c r="DJ7" s="25">
        <v>58.15</v>
      </c>
      <c r="DK7" s="25">
        <v>58.81</v>
      </c>
      <c r="DL7" s="25">
        <v>59.76</v>
      </c>
      <c r="DM7" s="25">
        <v>49.2</v>
      </c>
      <c r="DN7" s="25">
        <v>50.01</v>
      </c>
      <c r="DO7" s="25">
        <v>50.99</v>
      </c>
      <c r="DP7" s="25">
        <v>51.79</v>
      </c>
      <c r="DQ7" s="25">
        <v>52.53</v>
      </c>
      <c r="DR7" s="25">
        <v>52.41</v>
      </c>
      <c r="DS7" s="25">
        <v>53.29</v>
      </c>
      <c r="DT7" s="25">
        <v>54.79</v>
      </c>
      <c r="DU7" s="25">
        <v>56.26</v>
      </c>
      <c r="DV7" s="25">
        <v>57.65</v>
      </c>
      <c r="DW7" s="25">
        <v>57.6</v>
      </c>
      <c r="DX7" s="25">
        <v>18.329999999999998</v>
      </c>
      <c r="DY7" s="25">
        <v>20.27</v>
      </c>
      <c r="DZ7" s="25">
        <v>21.69</v>
      </c>
      <c r="EA7" s="25">
        <v>23.19</v>
      </c>
      <c r="EB7" s="25">
        <v>24.16</v>
      </c>
      <c r="EC7" s="25">
        <v>26.78</v>
      </c>
      <c r="ED7" s="25">
        <v>0.59</v>
      </c>
      <c r="EE7" s="25">
        <v>0.35</v>
      </c>
      <c r="EF7" s="25">
        <v>0.47</v>
      </c>
      <c r="EG7" s="25">
        <v>0.26</v>
      </c>
      <c r="EH7" s="25">
        <v>0.3</v>
      </c>
      <c r="EI7" s="25">
        <v>0.6</v>
      </c>
      <c r="EJ7" s="25">
        <v>0.56000000000000005</v>
      </c>
      <c r="EK7" s="25">
        <v>0.6</v>
      </c>
      <c r="EL7" s="25">
        <v>0.53</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2026-02-25T02:53:34Z</cp:lastPrinted>
  <dcterms:created xsi:type="dcterms:W3CDTF">2025-12-12T09:14:41Z</dcterms:created>
  <dcterms:modified xsi:type="dcterms:W3CDTF">2026-03-05T03:48:22Z</dcterms:modified>
  <cp:category/>
</cp:coreProperties>
</file>