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9EE049F1-6EB1-4240-A3F6-12B6276CAC43}" xr6:coauthVersionLast="47" xr6:coauthVersionMax="47" xr10:uidLastSave="{00000000-0000-0000-0000-000000000000}"/>
  <workbookProtection workbookAlgorithmName="SHA-512" workbookHashValue="zJ05xnmyxBsASK0GdxyFPQzh6qWC3jOh/mq3PzZHJjLVsDHGs+5wMkjvtvnaQxD1wuPKzQSOaGUc72mgpWORrg==" workbookSaltValue="bq7mVq+q/3KNbmYGiyzQ8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P6" i="5"/>
  <c r="P10" i="4" s="1"/>
  <c r="O6" i="5"/>
  <c r="N6" i="5"/>
  <c r="B10" i="4" s="1"/>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F85" i="4"/>
  <c r="BB10" i="4"/>
  <c r="AT10" i="4"/>
  <c r="AL10" i="4"/>
  <c r="W10" i="4"/>
  <c r="I10" i="4"/>
  <c r="AL8" i="4"/>
  <c r="AD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<sst xmlns="http://schemas.openxmlformats.org/spreadsheetml/2006/main" count="228" uniqueCount="113">
  <si>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</si>
  <si>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</si>
  <si>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</si>
  <si>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</si>
  <si>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</si>
  <si>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</si>
  <si>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</si>
  <si>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</si>
  <si>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</si>
  <si>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</si>
  <si>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</si>
  <si>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</si>
  <si>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</si>
  <si>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</si>
  <si>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</si>
  <si>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</si>
  <si>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</si>
  <si>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</si>
  <si>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</si>
  <si>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</si>
  <si>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</si>
  <si>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</si>
  <si>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</si>
  <si>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</si>
  <si>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</si>
  <si>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</si>
  <si>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</si>
  <si>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</si>
  <si>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</si>
  <si>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</si>
  <si>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</si>
  <si>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</si>
  <si>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</si>
  <si>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</si>
  <si>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</si>
  <si>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</si>
  <si>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</si>
  <si>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</si>
  <si>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</si>
  <si>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</si>
  <si>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</si>
  <si>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</si>
  <si>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</si>
  <si>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</si>
  <si>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</si>
  <si>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</si>
  <si>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</si>
  <si>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</si>
  <si>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</si>
  <si>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</si>
  <si>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</si>
  <si>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</si>
  <si>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</si>
  <si>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</si>
  <si>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</si>
  <si>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</si>
  <si>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</si>
  <si>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</si>
  <si>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</si>
  <si>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</si>
  <si>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</si>
  <si>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</si>
  <si>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</si>
  <si>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</si>
  <si>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</si>
  <si>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</si>
  <si>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</si>
  <si>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</si>
  <si>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</si>
  <si>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</si>
  <si>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</si>
  <si>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</si>
  <si>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</si>
  <si>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</si>
  <si>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</si>
  <si>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</si>
  <si>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</si>
  <si>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</si>
  <si>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</si>
  <si>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</si>
  <si>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</si>
  <si>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</si>
  <si>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</si>
  <si>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</si>
  <si>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</si>
  <si>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</si>
  <si>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</si>
  <si>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</si>
  <si>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</si>
  <si>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</si>
  <si>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</si>
  <si>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</si>
  <si>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</si>
  <si>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御宿町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</si>
  <si>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</si>
  <si>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</si>
  <si>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</si>
  <si>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</si>
  <si>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</si>
  <si>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</si>
  <si>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</si>
  <si>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</si>
  <si>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</si>
  <si>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</si>
  <si>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</si>
  <si>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</si>
  <si>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</si>
  <si>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</si>
  <si>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</si>
  <si>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</si>
  <si>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令和6年度の経常収支比率は76.52％であり、経営の健全性を示す目安である100％を下回っています。
　類似団体平均の103.41％と比較しても低く、単年度収支が赤字状態にあるため、早急な経営改善が必要です。 
　この主な要因は、給水原価が404.65円と、類似団体平均（240.31円）の約1.7倍に達している高コスト構造にあると考えられます。
　施設利用率が33.82％と低迷しており、人口減少等の需要減に対して施設規模が過大であることが、固定費の負担を重くしています。
　また、料金回収率は63.73％にとどまり、給水にかかる費用を料金収入のみで賄えておらず、類似団体平均（81.45％）とも乖離があります。 
　一方で、流動比率は1,300.93％と極めて高く、類似団体平均（293.51％）を遥かに上回っています。
　企業債残高対給水収益比率も205.21％と低く抑えられており、借金への依存度は低い状況です。
　つまり、構造的な赤字を抱える一方で、過去の蓄積による資金余力を有しており、短期的な倒産リスクはないと考えられます。
　今後は、この豊富な資金を赤字補填ではなく、抜本的な構造改革への投資に充てる視点が不可欠です。</t>
    <rPh sb="167" eb="168">
      <t>カンガ</t>
    </rPh>
    <rPh sb="463" eb="464">
      <t>カンガ</t>
    </rPh>
    <phoneticPr fontId="4"/>
  </si>
  <si>
    <t>　有形固定資産減価償却率は69.34％であり、類似団体平均の52.30％を上回っていることから、法定耐用年数に近づいている施設が多く、老朽化が進行している状況です。
　 一方で、有収率は90.85％と高く（類似団体平均75.37％）、漏水等は少なく管理されています。
　しかし、管路更新率は令和6年度に0.00％となっており、更新投資が行われていません。
　現在は良好な給水状態を保っていますが、高い減価償却率を踏まえると潜在的な更新需要は大きいため、1,300％を超える流動比率（手元資金）を活用し、計画的な更新・耐震化事業に着手する必要があります。</t>
    <phoneticPr fontId="4"/>
  </si>
  <si>
    <t>　御宿町の水道事業は、経常収支比率が約76％と構造的な赤字にある一方、流動比率は約1,300％と突出した資金余力を有しています。
  令和7年4月1日よりいすみ市・勝浦市・大多喜町との水道事業が統合されました。
　現状の低い施設利用率（約33％）と高いコスト構造は、広域的な施設運用の最適化により改善が見込まれます。
　また、これまで進んでいなかった管路更新等の老朽化対策を推進します。これにより、コスト構造の見直しとインフラの強靭化を両立した経営への転換に努めます。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</si>
</sst>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formatCode="#,##0.00;&quot;△&quot;#,##0.00;&quot;-&quot;">
                  <c:v>0.73</c:v>
                </c:pt>
                <c:pt idx="4">
                  <c:v>0</c:v>
                </c:pt>
              </c:numCache>
            </c:numRef>
          </c:val>
          <c:extLst>
            <c:ext xmlns:c16="http://schemas.microsoft.com/office/drawing/2014/chart" uri="{C3380CC4-5D6E-409C-BE32-E72D297353CC}">
              <c16:uniqueId val="{00000000-D5A7-4BB0-B503-09CEE933E5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D5A7-4BB0-B503-09CEE933E5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32.729999999999997</c:v>
                </c:pt>
                <c:pt idx="1">
                  <c:v>32.520000000000003</c:v>
                </c:pt>
                <c:pt idx="2">
                  <c:v>33.78</c:v>
                </c:pt>
                <c:pt idx="3">
                  <c:v>33.89</c:v>
                </c:pt>
                <c:pt idx="4">
                  <c:v>33.82</c:v>
                </c:pt>
              </c:numCache>
            </c:numRef>
          </c:val>
          <c:extLst>
            <c:ext xmlns:c16="http://schemas.microsoft.com/office/drawing/2014/chart" uri="{C3380CC4-5D6E-409C-BE32-E72D297353CC}">
              <c16:uniqueId val="{00000000-6571-455D-9E8F-B6AFD3DCB67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6571-455D-9E8F-B6AFD3DCB67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79.08</c:v>
                </c:pt>
                <c:pt idx="1">
                  <c:v>91.43</c:v>
                </c:pt>
                <c:pt idx="2">
                  <c:v>89.01</c:v>
                </c:pt>
                <c:pt idx="3">
                  <c:v>90.98</c:v>
                </c:pt>
                <c:pt idx="4">
                  <c:v>90.85</c:v>
                </c:pt>
              </c:numCache>
            </c:numRef>
          </c:val>
          <c:extLst>
            <c:ext xmlns:c16="http://schemas.microsoft.com/office/drawing/2014/chart" uri="{C3380CC4-5D6E-409C-BE32-E72D297353CC}">
              <c16:uniqueId val="{00000000-3934-4BDF-998F-B844A9232C0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934-4BDF-998F-B844A9232C0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88.62</c:v>
                </c:pt>
                <c:pt idx="1">
                  <c:v>90.26</c:v>
                </c:pt>
                <c:pt idx="2">
                  <c:v>80.91</c:v>
                </c:pt>
                <c:pt idx="3">
                  <c:v>82.4</c:v>
                </c:pt>
                <c:pt idx="4">
                  <c:v>76.52</c:v>
                </c:pt>
              </c:numCache>
            </c:numRef>
          </c:val>
          <c:extLst>
            <c:ext xmlns:c16="http://schemas.microsoft.com/office/drawing/2014/chart" uri="{C3380CC4-5D6E-409C-BE32-E72D297353CC}">
              <c16:uniqueId val="{00000000-6074-460C-AA8A-4F24908930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6074-460C-AA8A-4F24908930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67.12</c:v>
                </c:pt>
                <c:pt idx="1">
                  <c:v>68.150000000000006</c:v>
                </c:pt>
                <c:pt idx="2">
                  <c:v>68.930000000000007</c:v>
                </c:pt>
                <c:pt idx="3">
                  <c:v>68.510000000000005</c:v>
                </c:pt>
                <c:pt idx="4">
                  <c:v>69.34</c:v>
                </c:pt>
              </c:numCache>
            </c:numRef>
          </c:val>
          <c:extLst>
            <c:ext xmlns:c16="http://schemas.microsoft.com/office/drawing/2014/chart" uri="{C3380CC4-5D6E-409C-BE32-E72D297353CC}">
              <c16:uniqueId val="{00000000-0103-41D5-9598-E1CCB796EF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0103-41D5-9598-E1CCB796EF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0.73</c:v>
                </c:pt>
                <c:pt idx="1">
                  <c:v>0.73</c:v>
                </c:pt>
                <c:pt idx="2">
                  <c:v>2.4500000000000002</c:v>
                </c:pt>
                <c:pt idx="3">
                  <c:v>1.72</c:v>
                </c:pt>
                <c:pt idx="4">
                  <c:v>1.72</c:v>
                </c:pt>
              </c:numCache>
            </c:numRef>
          </c:val>
          <c:extLst>
            <c:ext xmlns:c16="http://schemas.microsoft.com/office/drawing/2014/chart" uri="{C3380CC4-5D6E-409C-BE32-E72D297353CC}">
              <c16:uniqueId val="{00000000-BB5B-4296-93EF-7855E3D4AB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BB5B-4296-93EF-7855E3D4AB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AD-4C60-921F-5E5DF1E057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D1AD-4C60-921F-5E5DF1E057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2818.12</c:v>
                </c:pt>
                <c:pt idx="1">
                  <c:v>2216.81</c:v>
                </c:pt>
                <c:pt idx="2">
                  <c:v>2040.57</c:v>
                </c:pt>
                <c:pt idx="3">
                  <c:v>1092.32</c:v>
                </c:pt>
                <c:pt idx="4">
                  <c:v>1300.93</c:v>
                </c:pt>
              </c:numCache>
            </c:numRef>
          </c:val>
          <c:extLst>
            <c:ext xmlns:c16="http://schemas.microsoft.com/office/drawing/2014/chart" uri="{C3380CC4-5D6E-409C-BE32-E72D297353CC}">
              <c16:uniqueId val="{00000000-4CD2-4D3D-B02F-9BF3530CCD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4CD2-4D3D-B02F-9BF3530CCD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247.81</c:v>
                </c:pt>
                <c:pt idx="1">
                  <c:v>197.12</c:v>
                </c:pt>
                <c:pt idx="2">
                  <c:v>179.48</c:v>
                </c:pt>
                <c:pt idx="3">
                  <c:v>197.03</c:v>
                </c:pt>
                <c:pt idx="4">
                  <c:v>205.21</c:v>
                </c:pt>
              </c:numCache>
            </c:numRef>
          </c:val>
          <c:extLst>
            <c:ext xmlns:c16="http://schemas.microsoft.com/office/drawing/2014/chart" uri="{C3380CC4-5D6E-409C-BE32-E72D297353CC}">
              <c16:uniqueId val="{00000000-A5F5-46DB-B1ED-D257A2127B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A5F5-46DB-B1ED-D257A2127B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67.72</c:v>
                </c:pt>
                <c:pt idx="1">
                  <c:v>80.98</c:v>
                </c:pt>
                <c:pt idx="2">
                  <c:v>74.56</c:v>
                </c:pt>
                <c:pt idx="3">
                  <c:v>67.959999999999994</c:v>
                </c:pt>
                <c:pt idx="4">
                  <c:v>63.73</c:v>
                </c:pt>
              </c:numCache>
            </c:numRef>
          </c:val>
          <c:extLst>
            <c:ext xmlns:c16="http://schemas.microsoft.com/office/drawing/2014/chart" uri="{C3380CC4-5D6E-409C-BE32-E72D297353CC}">
              <c16:uniqueId val="{00000000-1624-4DF2-82FD-88A93D5435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1624-4DF2-82FD-88A93D5435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373.88</c:v>
                </c:pt>
                <c:pt idx="1">
                  <c:v>317.49</c:v>
                </c:pt>
                <c:pt idx="2">
                  <c:v>345.23</c:v>
                </c:pt>
                <c:pt idx="3">
                  <c:v>377.78</c:v>
                </c:pt>
                <c:pt idx="4">
                  <c:v>404.65</c:v>
                </c:pt>
              </c:numCache>
            </c:numRef>
          </c:val>
          <c:extLst>
            <c:ext xmlns:c16="http://schemas.microsoft.com/office/drawing/2014/chart" uri="{C3380CC4-5D6E-409C-BE32-E72D297353CC}">
              <c16:uniqueId val="{00000000-C227-4E7C-9583-7FF16B0B202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C227-4E7C-9583-7FF16B0B202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7"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御宿町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6912</v>
      </c>
      <c r="AM8" s="65"/>
      <c r="AN8" s="65"/>
      <c r="AO8" s="65"/>
      <c r="AP8" s="65"/>
      <c r="AQ8" s="65"/>
      <c r="AR8" s="65"/>
      <c r="AS8" s="65"/>
      <c r="AT8" s="36">
        <f>データ!$S$6</f>
        <v>24.85</v>
      </c>
      <c r="AU8" s="37"/>
      <c r="AV8" s="37"/>
      <c r="AW8" s="37"/>
      <c r="AX8" s="37"/>
      <c r="AY8" s="37"/>
      <c r="AZ8" s="37"/>
      <c r="BA8" s="37"/>
      <c r="BB8" s="54">
        <f>データ!$T$6</f>
        <v>278.14999999999998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85.95</v>
      </c>
      <c r="J10" s="37"/>
      <c r="K10" s="37"/>
      <c r="L10" s="37"/>
      <c r="M10" s="37"/>
      <c r="N10" s="37"/>
      <c r="O10" s="64"/>
      <c r="P10" s="54">
        <f>データ!$P$6</f>
        <v>97.49</v>
      </c>
      <c r="Q10" s="54"/>
      <c r="R10" s="54"/>
      <c r="S10" s="54"/>
      <c r="T10" s="54"/>
      <c r="U10" s="54"/>
      <c r="V10" s="54"/>
      <c r="W10" s="65">
        <f>データ!$Q$6</f>
        <v>4730</v>
      </c>
      <c r="X10" s="65"/>
      <c r="Y10" s="65"/>
      <c r="Z10" s="65"/>
      <c r="AA10" s="65"/>
      <c r="AB10" s="65"/>
      <c r="AC10" s="65"/>
      <c r="AD10" s="2"/>
      <c r="AE10" s="2"/>
      <c r="AF10" s="2"/>
      <c r="AG10" s="2"/>
      <c r="AH10" s="2"/>
      <c r="AI10" s="2"/>
      <c r="AJ10" s="2"/>
      <c r="AK10" s="2"/>
      <c r="AL10" s="65">
        <f>データ!$U$6</f>
        <v>6681</v>
      </c>
      <c r="AM10" s="65"/>
      <c r="AN10" s="65"/>
      <c r="AO10" s="65"/>
      <c r="AP10" s="65"/>
      <c r="AQ10" s="65"/>
      <c r="AR10" s="65"/>
      <c r="AS10" s="65"/>
      <c r="AT10" s="36">
        <f>データ!$V$6</f>
        <v>24.84</v>
      </c>
      <c r="AU10" s="37"/>
      <c r="AV10" s="37"/>
      <c r="AW10" s="37"/>
      <c r="AX10" s="37"/>
      <c r="AY10" s="37"/>
      <c r="AZ10" s="37"/>
      <c r="BA10" s="37"/>
      <c r="BB10" s="54">
        <f>データ!$W$6</f>
        <v>268.95999999999998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RTcqgdmIF42B5ujsNwUXTj/Y6cs3dlX1jmJSnvEVImwI/fxldRW3YvV7EWSYD5O3yyQQkabc2+oOkkdPrzA/w==" saltValue="FKx05PjIEMaTXUIH3mfDU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124435</v>
      </c>
      <c r="D6" s="20">
        <f t="shared" si="3"/>
        <v>46</v>
      </c>
      <c r="E6" s="20">
        <f t="shared" si="3"/>
        <v>1</v>
      </c>
      <c r="F6" s="20">
        <f t="shared" si="3"/>
        <v>0</v>
      </c>
      <c r="G6" s="20">
        <f t="shared" si="3"/>
        <v>1</v>
      </c>
      <c r="H6" s="20" t="str">
        <f t="shared" si="3"/>
        <v>千葉県　御宿町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85.95</v>
      </c>
      <c r="P6" s="21">
        <f t="shared" si="3"/>
        <v>97.49</v>
      </c>
      <c r="Q6" s="21">
        <f t="shared" si="3"/>
        <v>4730</v>
      </c>
      <c r="R6" s="21">
        <f t="shared" si="3"/>
        <v>6912</v>
      </c>
      <c r="S6" s="21">
        <f t="shared" si="3"/>
        <v>24.85</v>
      </c>
      <c r="T6" s="21">
        <f t="shared" si="3"/>
        <v>278.14999999999998</v>
      </c>
      <c r="U6" s="21">
        <f t="shared" si="3"/>
        <v>6681</v>
      </c>
      <c r="V6" s="21">
        <f t="shared" si="3"/>
        <v>24.84</v>
      </c>
      <c r="W6" s="21">
        <f t="shared" si="3"/>
        <v>268.95999999999998</v>
      </c>
      <c r="X6" s="22">
        <f>IF(X7="",NA(),X7)</f>
        <v>88.62</v>
      </c>
      <c r="Y6" s="22">
        <f t="shared" ref="Y6:AG6" si="4">IF(Y7="",NA(),Y7)</f>
        <v>90.26</v>
      </c>
      <c r="Z6" s="22">
        <f t="shared" si="4"/>
        <v>80.91</v>
      </c>
      <c r="AA6" s="22">
        <f t="shared" si="4"/>
        <v>82.4</v>
      </c>
      <c r="AB6" s="22">
        <f t="shared" si="4"/>
        <v>76.52</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2818.12</v>
      </c>
      <c r="AU6" s="22">
        <f t="shared" ref="AU6:BC6" si="6">IF(AU7="",NA(),AU7)</f>
        <v>2216.81</v>
      </c>
      <c r="AV6" s="22">
        <f t="shared" si="6"/>
        <v>2040.57</v>
      </c>
      <c r="AW6" s="22">
        <f t="shared" si="6"/>
        <v>1092.32</v>
      </c>
      <c r="AX6" s="22">
        <f t="shared" si="6"/>
        <v>1300.93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247.81</v>
      </c>
      <c r="BF6" s="22">
        <f t="shared" ref="BF6:BN6" si="7">IF(BF7="",NA(),BF7)</f>
        <v>197.12</v>
      </c>
      <c r="BG6" s="22">
        <f t="shared" si="7"/>
        <v>179.48</v>
      </c>
      <c r="BH6" s="22">
        <f t="shared" si="7"/>
        <v>197.03</v>
      </c>
      <c r="BI6" s="22">
        <f t="shared" si="7"/>
        <v>205.21</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67.72</v>
      </c>
      <c r="BQ6" s="22">
        <f t="shared" ref="BQ6:BY6" si="8">IF(BQ7="",NA(),BQ7)</f>
        <v>80.98</v>
      </c>
      <c r="BR6" s="22">
        <f t="shared" si="8"/>
        <v>74.56</v>
      </c>
      <c r="BS6" s="22">
        <f t="shared" si="8"/>
        <v>67.959999999999994</v>
      </c>
      <c r="BT6" s="22">
        <f t="shared" si="8"/>
        <v>63.73</v>
      </c>
      <c r="BU6" s="22">
        <f t="shared" si="8"/>
        <v>82.78</v>
      </c>
      <c r="BV6" s="22">
        <f t="shared" si="8"/>
        <v>84.82</v>
      </c>
      <c r="BW6" s="22">
        <f t="shared" si="8"/>
        <v>82.29</v>
      </c>
      <c r="BX6" s="22">
        <f t="shared" si="8"/>
        <v>84.16</v>
      </c>
      <c r="BY6" s="22">
        <f t="shared" si="8"/>
        <v>81.45</v>
      </c>
      <c r="BZ6" s="21" t="str">
        <f>IF(BZ7="","",IF(BZ7="-","【-】","【"&amp;SUBSTITUTE(TEXT(BZ7,"#,##0.00"),"-","△")&amp;"】"))</f>
        <v>【97.59】</v>
      </c>
      <c r="CA6" s="22">
        <f>IF(CA7="",NA(),CA7)</f>
        <v>373.88</v>
      </c>
      <c r="CB6" s="22">
        <f t="shared" ref="CB6:CJ6" si="9">IF(CB7="",NA(),CB7)</f>
        <v>317.49</v>
      </c>
      <c r="CC6" s="22">
        <f t="shared" si="9"/>
        <v>345.23</v>
      </c>
      <c r="CD6" s="22">
        <f t="shared" si="9"/>
        <v>377.78</v>
      </c>
      <c r="CE6" s="22">
        <f t="shared" si="9"/>
        <v>404.65</v>
      </c>
      <c r="CF6" s="22">
        <f t="shared" si="9"/>
        <v>225.09</v>
      </c>
      <c r="CG6" s="22">
        <f t="shared" si="9"/>
        <v>224.82</v>
      </c>
      <c r="CH6" s="22">
        <f t="shared" si="9"/>
        <v>230.85</v>
      </c>
      <c r="CI6" s="22">
        <f t="shared" si="9"/>
        <v>230.21</v>
      </c>
      <c r="CJ6" s="22">
        <f t="shared" si="9"/>
        <v>240.31</v>
      </c>
      <c r="CK6" s="21" t="str">
        <f>IF(CK7="","",IF(CK7="-","【-】","【"&amp;SUBSTITUTE(TEXT(CK7,"#,##0.00"),"-","△")&amp;"】"))</f>
        <v>【181.66】</v>
      </c>
      <c r="CL6" s="22">
        <f>IF(CL7="",NA(),CL7)</f>
        <v>32.729999999999997</v>
      </c>
      <c r="CM6" s="22">
        <f t="shared" ref="CM6:CU6" si="10">IF(CM7="",NA(),CM7)</f>
        <v>32.520000000000003</v>
      </c>
      <c r="CN6" s="22">
        <f t="shared" si="10"/>
        <v>33.78</v>
      </c>
      <c r="CO6" s="22">
        <f t="shared" si="10"/>
        <v>33.89</v>
      </c>
      <c r="CP6" s="22">
        <f t="shared" si="10"/>
        <v>33.82</v>
      </c>
      <c r="CQ6" s="22">
        <f t="shared" si="10"/>
        <v>49.38</v>
      </c>
      <c r="CR6" s="22">
        <f t="shared" si="10"/>
        <v>50.09</v>
      </c>
      <c r="CS6" s="22">
        <f t="shared" si="10"/>
        <v>50.1</v>
      </c>
      <c r="CT6" s="22">
        <f t="shared" si="10"/>
        <v>49.76</v>
      </c>
      <c r="CU6" s="22">
        <f t="shared" si="10"/>
        <v>49.74</v>
      </c>
      <c r="CV6" s="21" t="str">
        <f>IF(CV7="","",IF(CV7="-","【-】","【"&amp;SUBSTITUTE(TEXT(CV7,"#,##0.00"),"-","△")&amp;"】"))</f>
        <v>【60.21】</v>
      </c>
      <c r="CW6" s="22">
        <f>IF(CW7="",NA(),CW7)</f>
        <v>79.08</v>
      </c>
      <c r="CX6" s="22">
        <f t="shared" ref="CX6:DF6" si="11">IF(CX7="",NA(),CX7)</f>
        <v>91.43</v>
      </c>
      <c r="CY6" s="22">
        <f t="shared" si="11"/>
        <v>89.01</v>
      </c>
      <c r="CZ6" s="22">
        <f t="shared" si="11"/>
        <v>90.98</v>
      </c>
      <c r="DA6" s="22">
        <f t="shared" si="11"/>
        <v>90.85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67.12</v>
      </c>
      <c r="DI6" s="22">
        <f t="shared" ref="DI6:DQ6" si="12">IF(DI7="",NA(),DI7)</f>
        <v>68.150000000000006</v>
      </c>
      <c r="DJ6" s="22">
        <f t="shared" si="12"/>
        <v>68.930000000000007</v>
      </c>
      <c r="DK6" s="22">
        <f t="shared" si="12"/>
        <v>68.510000000000005</v>
      </c>
      <c r="DL6" s="22">
        <f t="shared" si="12"/>
        <v>69.34</v>
      </c>
      <c r="DM6" s="22">
        <f t="shared" si="12"/>
        <v>47.5</v>
      </c>
      <c r="DN6" s="22">
        <f t="shared" si="12"/>
        <v>48.41</v>
      </c>
      <c r="DO6" s="22">
        <f t="shared" si="12"/>
        <v>50.02</v>
      </c>
      <c r="DP6" s="22">
        <f t="shared" si="12"/>
        <v>51.38</v>
      </c>
      <c r="DQ6" s="22">
        <f t="shared" si="12"/>
        <v>52.3</v>
      </c>
      <c r="DR6" s="21" t="str">
        <f>IF(DR7="","",IF(DR7="-","【-】","【"&amp;SUBSTITUTE(TEXT(DR7,"#,##0.00"),"-","△")&amp;"】"))</f>
        <v>【52.41】</v>
      </c>
      <c r="DS6" s="22">
        <f>IF(DS7="",NA(),DS7)</f>
        <v>0.73</v>
      </c>
      <c r="DT6" s="22">
        <f t="shared" ref="DT6:EB6" si="13">IF(DT7="",NA(),DT7)</f>
        <v>0.73</v>
      </c>
      <c r="DU6" s="22">
        <f t="shared" si="13"/>
        <v>2.4500000000000002</v>
      </c>
      <c r="DV6" s="22">
        <f t="shared" si="13"/>
        <v>1.72</v>
      </c>
      <c r="DW6" s="22">
        <f t="shared" si="13"/>
        <v>1.72</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2">
        <f t="shared" si="14"/>
        <v>0.73</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124435</v>
      </c>
      <c r="D7" s="24">
        <v>46</v>
      </c>
      <c r="E7" s="24">
        <v>1</v>
      </c>
      <c r="F7" s="24">
        <v>0</v>
      </c>
      <c r="G7" s="24">
        <v>1</v>
      </c>
      <c r="H7" s="24" t="s">
        <v>93</v>
      </c>
      <c r="I7" s="24" t="s">
        <v>94</v>
      </c>
      <c r="J7" s="24" t="s">
        <v>95</v>
      </c>
      <c r="K7" s="24" t="s">
        <v>96</v>
      </c>
      <c r="L7" s="24" t="s">
        <v>97</v>
      </c>
      <c r="M7" s="24" t="s">
        <v>98</v>
      </c>
      <c r="N7" s="25" t="s">
        <v>99</v>
      </c>
      <c r="O7" s="25">
        <v>85.95</v>
      </c>
      <c r="P7" s="25">
        <v>97.49</v>
      </c>
      <c r="Q7" s="25">
        <v>4730</v>
      </c>
      <c r="R7" s="25">
        <v>6912</v>
      </c>
      <c r="S7" s="25">
        <v>24.85</v>
      </c>
      <c r="T7" s="25">
        <v>278.14999999999998</v>
      </c>
      <c r="U7" s="25">
        <v>6681</v>
      </c>
      <c r="V7" s="25">
        <v>24.84</v>
      </c>
      <c r="W7" s="25">
        <v>268.95999999999998</v>
      </c>
      <c r="X7" s="25">
        <v>88.62</v>
      </c>
      <c r="Y7" s="25">
        <v>90.26</v>
      </c>
      <c r="Z7" s="25">
        <v>80.91</v>
      </c>
      <c r="AA7" s="25">
        <v>82.4</v>
      </c>
      <c r="AB7" s="25">
        <v>76.52</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2818.12</v>
      </c>
      <c r="AU7" s="25">
        <v>2216.81</v>
      </c>
      <c r="AV7" s="25">
        <v>2040.57</v>
      </c>
      <c r="AW7" s="25">
        <v>1092.32</v>
      </c>
      <c r="AX7" s="25">
        <v>1300.93</v>
      </c>
      <c r="AY7" s="25">
        <v>305.08</v>
      </c>
      <c r="AZ7" s="25">
        <v>305.33999999999997</v>
      </c>
      <c r="BA7" s="25">
        <v>310.01</v>
      </c>
      <c r="BB7" s="25">
        <v>311.12</v>
      </c>
      <c r="BC7" s="25">
        <v>293.51</v>
      </c>
      <c r="BD7" s="25">
        <v>239.69</v>
      </c>
      <c r="BE7" s="25">
        <v>247.81</v>
      </c>
      <c r="BF7" s="25">
        <v>197.12</v>
      </c>
      <c r="BG7" s="25">
        <v>179.48</v>
      </c>
      <c r="BH7" s="25">
        <v>197.03</v>
      </c>
      <c r="BI7" s="25">
        <v>205.21</v>
      </c>
      <c r="BJ7" s="25">
        <v>585.59</v>
      </c>
      <c r="BK7" s="25">
        <v>561.34</v>
      </c>
      <c r="BL7" s="25">
        <v>538.33000000000004</v>
      </c>
      <c r="BM7" s="25">
        <v>515.14</v>
      </c>
      <c r="BN7" s="25">
        <v>498.34</v>
      </c>
      <c r="BO7" s="25">
        <v>264.86</v>
      </c>
      <c r="BP7" s="25">
        <v>67.72</v>
      </c>
      <c r="BQ7" s="25">
        <v>80.98</v>
      </c>
      <c r="BR7" s="25">
        <v>74.56</v>
      </c>
      <c r="BS7" s="25">
        <v>67.959999999999994</v>
      </c>
      <c r="BT7" s="25">
        <v>63.73</v>
      </c>
      <c r="BU7" s="25">
        <v>82.78</v>
      </c>
      <c r="BV7" s="25">
        <v>84.82</v>
      </c>
      <c r="BW7" s="25">
        <v>82.29</v>
      </c>
      <c r="BX7" s="25">
        <v>84.16</v>
      </c>
      <c r="BY7" s="25">
        <v>81.45</v>
      </c>
      <c r="BZ7" s="25">
        <v>97.59</v>
      </c>
      <c r="CA7" s="25">
        <v>373.88</v>
      </c>
      <c r="CB7" s="25">
        <v>317.49</v>
      </c>
      <c r="CC7" s="25">
        <v>345.23</v>
      </c>
      <c r="CD7" s="25">
        <v>377.78</v>
      </c>
      <c r="CE7" s="25">
        <v>404.65</v>
      </c>
      <c r="CF7" s="25">
        <v>225.09</v>
      </c>
      <c r="CG7" s="25">
        <v>224.82</v>
      </c>
      <c r="CH7" s="25">
        <v>230.85</v>
      </c>
      <c r="CI7" s="25">
        <v>230.21</v>
      </c>
      <c r="CJ7" s="25">
        <v>240.31</v>
      </c>
      <c r="CK7" s="25">
        <v>181.66</v>
      </c>
      <c r="CL7" s="25">
        <v>32.729999999999997</v>
      </c>
      <c r="CM7" s="25">
        <v>32.520000000000003</v>
      </c>
      <c r="CN7" s="25">
        <v>33.78</v>
      </c>
      <c r="CO7" s="25">
        <v>33.89</v>
      </c>
      <c r="CP7" s="25">
        <v>33.82</v>
      </c>
      <c r="CQ7" s="25">
        <v>49.38</v>
      </c>
      <c r="CR7" s="25">
        <v>50.09</v>
      </c>
      <c r="CS7" s="25">
        <v>50.1</v>
      </c>
      <c r="CT7" s="25">
        <v>49.76</v>
      </c>
      <c r="CU7" s="25">
        <v>49.74</v>
      </c>
      <c r="CV7" s="25">
        <v>60.21</v>
      </c>
      <c r="CW7" s="25">
        <v>79.08</v>
      </c>
      <c r="CX7" s="25">
        <v>91.43</v>
      </c>
      <c r="CY7" s="25">
        <v>89.01</v>
      </c>
      <c r="CZ7" s="25">
        <v>90.98</v>
      </c>
      <c r="DA7" s="25">
        <v>90.85</v>
      </c>
      <c r="DB7" s="25">
        <v>78.010000000000005</v>
      </c>
      <c r="DC7" s="25">
        <v>77.599999999999994</v>
      </c>
      <c r="DD7" s="25">
        <v>77.3</v>
      </c>
      <c r="DE7" s="25">
        <v>76.64</v>
      </c>
      <c r="DF7" s="25">
        <v>75.37</v>
      </c>
      <c r="DG7" s="25">
        <v>89.21</v>
      </c>
      <c r="DH7" s="25">
        <v>67.12</v>
      </c>
      <c r="DI7" s="25">
        <v>68.150000000000006</v>
      </c>
      <c r="DJ7" s="25">
        <v>68.930000000000007</v>
      </c>
      <c r="DK7" s="25">
        <v>68.510000000000005</v>
      </c>
      <c r="DL7" s="25">
        <v>69.34</v>
      </c>
      <c r="DM7" s="25">
        <v>47.5</v>
      </c>
      <c r="DN7" s="25">
        <v>48.41</v>
      </c>
      <c r="DO7" s="25">
        <v>50.02</v>
      </c>
      <c r="DP7" s="25">
        <v>51.38</v>
      </c>
      <c r="DQ7" s="25">
        <v>52.3</v>
      </c>
      <c r="DR7" s="25">
        <v>52.41</v>
      </c>
      <c r="DS7" s="25">
        <v>0.73</v>
      </c>
      <c r="DT7" s="25">
        <v>0.73</v>
      </c>
      <c r="DU7" s="25">
        <v>2.4500000000000002</v>
      </c>
      <c r="DV7" s="25">
        <v>1.72</v>
      </c>
      <c r="DW7" s="25">
        <v>1.72</v>
      </c>
      <c r="DX7" s="25">
        <v>17.399999999999999</v>
      </c>
      <c r="DY7" s="25">
        <v>18.64</v>
      </c>
      <c r="DZ7" s="25">
        <v>19.510000000000002</v>
      </c>
      <c r="EA7" s="25">
        <v>21.6</v>
      </c>
      <c r="EB7" s="25">
        <v>23.36</v>
      </c>
      <c r="EC7" s="25">
        <v>26.78</v>
      </c>
      <c r="ED7" s="25">
        <v>0</v>
      </c>
      <c r="EE7" s="25">
        <v>0</v>
      </c>
      <c r="EF7" s="25">
        <v>0</v>
      </c>
      <c r="EG7" s="25">
        <v>0.73</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2025-12-12T09:14:40Z</dcterms:created>
  <dcterms:modified xsi:type="dcterms:W3CDTF">2026-03-05T03:48:19Z</dcterms:modified>
  <cp:category/>
</cp:coreProperties>
</file>