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AF8ADA82-43B9-4C01-A173-F2B3AAF7D4EE}" xr6:coauthVersionLast="47" xr6:coauthVersionMax="47" xr10:uidLastSave="{00000000-0000-0000-0000-000000000000}"/>
  <workbookProtection workbookAlgorithmName="SHA-512" workbookHashValue="bh8wy46ptr/SRtwjkLamyC0N/ldIaM3Rn1BTsoCYWVuROj9lgpBmnXcXI+Rs8nEXKDqiSnVjFTUhSaA03prMrA==" workbookSaltValue="njlI7tSdNYr0tl+j7OwwL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W10" i="4" s="1"/>
  <c r="P6" i="5"/>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P10" i="4"/>
  <c r="I10" i="4"/>
  <c r="B10" i="4"/>
  <c r="B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<sst xmlns="http://schemas.openxmlformats.org/spreadsheetml/2006/main" count="228" uniqueCount="113">
  <si>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</si>
  <si>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</si>
  <si>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</si>
  <si>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</si>
  <si>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</si>
  <si>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</si>
  <si>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</si>
  <si>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</si>
  <si>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</si>
  <si>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</si>
  <si>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</si>
  <si>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</si>
  <si>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</si>
  <si>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</si>
  <si>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</si>
  <si>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</si>
  <si>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</si>
  <si>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</si>
  <si>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</si>
  <si>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</si>
  <si>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</si>
  <si>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</si>
  <si>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</si>
  <si>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</si>
  <si>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</si>
  <si>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</si>
  <si>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</si>
  <si>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</si>
  <si>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</si>
  <si>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</si>
  <si>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</si>
  <si>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</si>
  <si>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</si>
  <si>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</si>
  <si>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</si>
  <si>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</si>
  <si>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</si>
  <si>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</si>
  <si>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</si>
  <si>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</si>
  <si>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</si>
  <si>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</si>
  <si>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</si>
  <si>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</si>
  <si>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</si>
  <si>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</si>
  <si>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</si>
  <si>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</si>
  <si>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</si>
  <si>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</si>
  <si>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</si>
  <si>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</si>
  <si>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</si>
  <si>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</si>
  <si>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</si>
  <si>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</si>
  <si>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</si>
  <si>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</si>
  <si>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</si>
  <si>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</si>
  <si>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</si>
  <si>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</si>
  <si>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</si>
  <si>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</si>
  <si>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</si>
  <si>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</si>
  <si>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</si>
  <si>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</si>
  <si>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</si>
  <si>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</si>
  <si>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</si>
  <si>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</si>
  <si>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</si>
  <si>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</si>
  <si>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</si>
  <si>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</si>
  <si>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</si>
  <si>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</si>
  <si>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</si>
  <si>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</si>
  <si>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</si>
  <si>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</si>
  <si>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</si>
  <si>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</si>
  <si>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</si>
  <si>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</si>
  <si>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</si>
  <si>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</si>
  <si>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</si>
  <si>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</si>
  <si>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</si>
  <si>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</si>
  <si>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</si>
  <si>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大多喜町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</si>
  <si>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</si>
  <si>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</si>
  <si>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</si>
  <si>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</si>
  <si>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</si>
  <si>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</si>
  <si>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</si>
  <si>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</si>
  <si>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</si>
  <si>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</si>
  <si>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</si>
  <si>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</si>
  <si>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</si>
  <si>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</si>
  <si>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</si>
  <si>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</si>
  <si>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管路更新率は、令和2年度の0.15％から令和6年度には1.22％まで上昇し、類似団体平均の0.54％を上回るペースで対策が進められています。
　また、有収率は85.79％と類似団体平均（75.37％）よりも高く、無収水（漏水等）が比較的少なく管理されていると言えます。
　今後は、高い更新ペースを維持し、将来的な更新需要のピークに備えつつ、管路の耐震化も並行して進めることが重要です。 </t>
    <rPh sb="131" eb="132">
      <t>イ</t>
    </rPh>
    <phoneticPr fontId="4"/>
  </si>
  <si>
    <t xml:space="preserve"> 令和6年度の経常収支比率は94.95％であり、経営の健全性を示す目安である100％を下回っています。
 類似団体平均が103.41％であるのに対し、大多喜町は赤字傾向にあり、収益構造の改善が課題と言えます。 
 この主な要因は給水原価の高さにあります。給水原価は473.21円と、類似団体平均（240.31円）の約2倍に達しており、給水にかかる費用が高額になっています。
 一方で、施設利用率は67.23％と類似団体平均（49.74％）を上回っており、施設の稼働状況自体は比較的良好です。つまり、施設が過大で遊休しているわけではなく、広大な給水区域（人口密度61.64人/km²）に対する配水効率の悪さなど、地理的条件に起因する構造的な高コストが影響していると考えられます。 
　また、料金回収率は60.20％にとどまり、類似団体平均（81.45％）を下回っています。
　これは高い給水原価に対して料金収入が十分でないことを示しており、適正な受益者負担のあり方を検討する必要があります。
　流動比率は148.24％であり、類似団体平均の293.51％を下回っていますが、短期的な支払能力を示す目安である100％は上回っているため、当面の資金繰りは確保されています。
　今後は、コスト縮減と料金水準の適正化を進め、安定した経営基盤の維持に努めることが求められます。</t>
    <phoneticPr fontId="4"/>
  </si>
  <si>
    <t>　大多喜町の水道事業は、給水原価が約473円と高く、多額の企業債残高が経営を圧迫しており、流動比率も低下傾向にあります。
　経営環境が厳しさを増す中、令和7年4月1日よりいすみ市・勝浦市・御宿町との水道事業が統合されました。
　小規模事業体単独では限界のあるコスト削減や専門人材の確保が、広域化によって強化されます。
　事業統合による管理部門の合理化や施設の共同利用を通じて高止まりする費用を抑制し、経営規模の拡大による財政基盤の安定化を図ることで、将来にわたり安心・安全な水を供給する体制の確立に努めます。</t>
    <rPh sb="1" eb="5">
      <t>オオタキマチ</t>
    </rPh>
    <rPh sb="6" eb="8">
      <t>スイドウ</t>
    </rPh>
    <rPh sb="8" eb="10">
      <t>ジギョウ</t>
    </rPh>
    <rPh sb="249" eb="25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</si>
</sst>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0.55000000000000004</c:v>
                </c:pt>
                <c:pt idx="2">
                  <c:v>0.87</c:v>
                </c:pt>
                <c:pt idx="3">
                  <c:v>0.88</c:v>
                </c:pt>
                <c:pt idx="4">
                  <c:v>1.22</c:v>
                </c:pt>
              </c:numCache>
            </c:numRef>
          </c:val>
          <c:extLst>
            <c:ext xmlns:c16="http://schemas.microsoft.com/office/drawing/2014/chart" uri="{C3380CC4-5D6E-409C-BE32-E72D297353CC}">
              <c16:uniqueId val="{00000000-5FC9-45FE-944B-761F927DDB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5FC9-45FE-944B-761F927DDB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68.680000000000007</c:v>
                </c:pt>
                <c:pt idx="1">
                  <c:v>68.849999999999994</c:v>
                </c:pt>
                <c:pt idx="2">
                  <c:v>69.58</c:v>
                </c:pt>
                <c:pt idx="3">
                  <c:v>68.22</c:v>
                </c:pt>
                <c:pt idx="4">
                  <c:v>67.23</c:v>
                </c:pt>
              </c:numCache>
            </c:numRef>
          </c:val>
          <c:extLst>
            <c:ext xmlns:c16="http://schemas.microsoft.com/office/drawing/2014/chart" uri="{C3380CC4-5D6E-409C-BE32-E72D297353CC}">
              <c16:uniqueId val="{00000000-5EA2-434D-8681-4FB9FF885D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5EA2-434D-8681-4FB9FF885D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87.84</c:v>
                </c:pt>
                <c:pt idx="1">
                  <c:v>85.58</c:v>
                </c:pt>
                <c:pt idx="2">
                  <c:v>83.52</c:v>
                </c:pt>
                <c:pt idx="3">
                  <c:v>83.77</c:v>
                </c:pt>
                <c:pt idx="4">
                  <c:v>85.79</c:v>
                </c:pt>
              </c:numCache>
            </c:numRef>
          </c:val>
          <c:extLst>
            <c:ext xmlns:c16="http://schemas.microsoft.com/office/drawing/2014/chart" uri="{C3380CC4-5D6E-409C-BE32-E72D297353CC}">
              <c16:uniqueId val="{00000000-5767-4A5F-B556-D4BF81521F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767-4A5F-B556-D4BF81521F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101.23</c:v>
                </c:pt>
                <c:pt idx="1">
                  <c:v>99.2</c:v>
                </c:pt>
                <c:pt idx="2">
                  <c:v>100.14</c:v>
                </c:pt>
                <c:pt idx="3">
                  <c:v>98.94</c:v>
                </c:pt>
                <c:pt idx="4">
                  <c:v>94.95</c:v>
                </c:pt>
              </c:numCache>
            </c:numRef>
          </c:val>
          <c:extLst>
            <c:ext xmlns:c16="http://schemas.microsoft.com/office/drawing/2014/chart" uri="{C3380CC4-5D6E-409C-BE32-E72D297353CC}">
              <c16:uniqueId val="{00000000-1794-4EDB-B580-327B538C5E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1794-4EDB-B580-327B538C5E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c:v>
                </c:pt>
                <c:pt idx="1">
                  <c:v>48.42</c:v>
                </c:pt>
                <c:pt idx="2">
                  <c:v>49.79</c:v>
                </c:pt>
                <c:pt idx="3">
                  <c:v>51.03</c:v>
                </c:pt>
                <c:pt idx="4">
                  <c:v>51.59</c:v>
                </c:pt>
              </c:numCache>
            </c:numRef>
          </c:val>
          <c:extLst>
            <c:ext xmlns:c16="http://schemas.microsoft.com/office/drawing/2014/chart" uri="{C3380CC4-5D6E-409C-BE32-E72D297353CC}">
              <c16:uniqueId val="{00000000-1B5F-4BA3-9819-D6046C06F1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B5F-4BA3-9819-D6046C06F1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24.77</c:v>
                </c:pt>
                <c:pt idx="1">
                  <c:v>29.04</c:v>
                </c:pt>
                <c:pt idx="2">
                  <c:v>30.63</c:v>
                </c:pt>
                <c:pt idx="3">
                  <c:v>30.22</c:v>
                </c:pt>
                <c:pt idx="4">
                  <c:v>32.57</c:v>
                </c:pt>
              </c:numCache>
            </c:numRef>
          </c:val>
          <c:extLst>
            <c:ext xmlns:c16="http://schemas.microsoft.com/office/drawing/2014/chart" uri="{C3380CC4-5D6E-409C-BE32-E72D297353CC}">
              <c16:uniqueId val="{00000000-3198-4384-9F40-7AC67A8871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3198-4384-9F40-7AC67A8871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E6-4491-AFE6-A049248846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AE6-4491-AFE6-A049248846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168.42</c:v>
                </c:pt>
                <c:pt idx="1">
                  <c:v>237.33</c:v>
                </c:pt>
                <c:pt idx="2">
                  <c:v>218.2</c:v>
                </c:pt>
                <c:pt idx="3">
                  <c:v>187.86</c:v>
                </c:pt>
                <c:pt idx="4">
                  <c:v>148.24</c:v>
                </c:pt>
              </c:numCache>
            </c:numRef>
          </c:val>
          <c:extLst>
            <c:ext xmlns:c16="http://schemas.microsoft.com/office/drawing/2014/chart" uri="{C3380CC4-5D6E-409C-BE32-E72D297353CC}">
              <c16:uniqueId val="{00000000-CF68-47DB-941F-50F8DE5820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F68-47DB-941F-50F8DE5820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649.97</c:v>
                </c:pt>
                <c:pt idx="1">
                  <c:v>814.61</c:v>
                </c:pt>
                <c:pt idx="2">
                  <c:v>753.66</c:v>
                </c:pt>
                <c:pt idx="3">
                  <c:v>746.53</c:v>
                </c:pt>
                <c:pt idx="4">
                  <c:v>749.38</c:v>
                </c:pt>
              </c:numCache>
            </c:numRef>
          </c:val>
          <c:extLst>
            <c:ext xmlns:c16="http://schemas.microsoft.com/office/drawing/2014/chart" uri="{C3380CC4-5D6E-409C-BE32-E72D297353CC}">
              <c16:uniqueId val="{00000000-61ED-4239-8B4F-06D7EA8C08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1ED-4239-8B4F-06D7EA8C08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68.06</c:v>
                </c:pt>
                <c:pt idx="1">
                  <c:v>61.33</c:v>
                </c:pt>
                <c:pt idx="2">
                  <c:v>63.05</c:v>
                </c:pt>
                <c:pt idx="3">
                  <c:v>61.08</c:v>
                </c:pt>
                <c:pt idx="4">
                  <c:v>60.2</c:v>
                </c:pt>
              </c:numCache>
            </c:numRef>
          </c:val>
          <c:extLst>
            <c:ext xmlns:c16="http://schemas.microsoft.com/office/drawing/2014/chart" uri="{C3380CC4-5D6E-409C-BE32-E72D297353CC}">
              <c16:uniqueId val="{00000000-6AD9-4467-A3CC-1BC83242C5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6AD9-4467-A3CC-1BC83242C5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409.29</c:v>
                </c:pt>
                <c:pt idx="1">
                  <c:v>426.14</c:v>
                </c:pt>
                <c:pt idx="2">
                  <c:v>446.61</c:v>
                </c:pt>
                <c:pt idx="3">
                  <c:v>462.31</c:v>
                </c:pt>
                <c:pt idx="4">
                  <c:v>473.21</c:v>
                </c:pt>
              </c:numCache>
            </c:numRef>
          </c:val>
          <c:extLst>
            <c:ext xmlns:c16="http://schemas.microsoft.com/office/drawing/2014/chart" uri="{C3380CC4-5D6E-409C-BE32-E72D297353CC}">
              <c16:uniqueId val="{00000000-E410-401B-8DF6-831747F1FF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E410-401B-8DF6-831747F1FF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0"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大多喜町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8005</v>
      </c>
      <c r="AM8" s="44"/>
      <c r="AN8" s="44"/>
      <c r="AO8" s="44"/>
      <c r="AP8" s="44"/>
      <c r="AQ8" s="44"/>
      <c r="AR8" s="44"/>
      <c r="AS8" s="44"/>
      <c r="AT8" s="45">
        <f>データ!$S$6</f>
        <v>129.87</v>
      </c>
      <c r="AU8" s="46"/>
      <c r="AV8" s="46"/>
      <c r="AW8" s="46"/>
      <c r="AX8" s="46"/>
      <c r="AY8" s="46"/>
      <c r="AZ8" s="46"/>
      <c r="BA8" s="46"/>
      <c r="BB8" s="47">
        <f>データ!$T$6</f>
        <v>61.64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46.22</v>
      </c>
      <c r="J10" s="46"/>
      <c r="K10" s="46"/>
      <c r="L10" s="46"/>
      <c r="M10" s="46"/>
      <c r="N10" s="46"/>
      <c r="O10" s="80"/>
      <c r="P10" s="47">
        <f>データ!$P$6</f>
        <v>91.04</v>
      </c>
      <c r="Q10" s="47"/>
      <c r="R10" s="47"/>
      <c r="S10" s="47"/>
      <c r="T10" s="47"/>
      <c r="U10" s="47"/>
      <c r="V10" s="47"/>
      <c r="W10" s="44">
        <f>データ!$Q$6</f>
        <v>4994</v>
      </c>
      <c r="X10" s="44"/>
      <c r="Y10" s="44"/>
      <c r="Z10" s="44"/>
      <c r="AA10" s="44"/>
      <c r="AB10" s="44"/>
      <c r="AC10" s="44"/>
      <c r="AD10" s="2"/>
      <c r="AE10" s="2"/>
      <c r="AF10" s="2"/>
      <c r="AG10" s="2"/>
      <c r="AH10" s="2"/>
      <c r="AI10" s="2"/>
      <c r="AJ10" s="2"/>
      <c r="AK10" s="2"/>
      <c r="AL10" s="44">
        <f>データ!$U$6</f>
        <v>7195</v>
      </c>
      <c r="AM10" s="44"/>
      <c r="AN10" s="44"/>
      <c r="AO10" s="44"/>
      <c r="AP10" s="44"/>
      <c r="AQ10" s="44"/>
      <c r="AR10" s="44"/>
      <c r="AS10" s="44"/>
      <c r="AT10" s="45">
        <f>データ!$V$6</f>
        <v>128.9</v>
      </c>
      <c r="AU10" s="46"/>
      <c r="AV10" s="46"/>
      <c r="AW10" s="46"/>
      <c r="AX10" s="46"/>
      <c r="AY10" s="46"/>
      <c r="AZ10" s="46"/>
      <c r="BA10" s="46"/>
      <c r="BB10" s="47">
        <f>データ!$W$6</f>
        <v>55.82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uDW/8ifTdFatq17+50ximBz7uEe6fLCBihz/tfQL53ZGP8Lg6hmXKM+GHkL3um5I5JG78U4SF/C8PZ20ZtNUw==" saltValue="BZ8bZve36l9tEdJOUuMU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124419</v>
      </c>
      <c r="D6" s="20">
        <f t="shared" si="3"/>
        <v>46</v>
      </c>
      <c r="E6" s="20">
        <f t="shared" si="3"/>
        <v>1</v>
      </c>
      <c r="F6" s="20">
        <f t="shared" si="3"/>
        <v>0</v>
      </c>
      <c r="G6" s="20">
        <f t="shared" si="3"/>
        <v>1</v>
      </c>
      <c r="H6" s="20" t="str">
        <f t="shared" si="3"/>
        <v>千葉県　大多喜町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46.22</v>
      </c>
      <c r="P6" s="21">
        <f t="shared" si="3"/>
        <v>91.04</v>
      </c>
      <c r="Q6" s="21">
        <f t="shared" si="3"/>
        <v>4994</v>
      </c>
      <c r="R6" s="21">
        <f t="shared" si="3"/>
        <v>8005</v>
      </c>
      <c r="S6" s="21">
        <f t="shared" si="3"/>
        <v>129.87</v>
      </c>
      <c r="T6" s="21">
        <f t="shared" si="3"/>
        <v>61.64</v>
      </c>
      <c r="U6" s="21">
        <f t="shared" si="3"/>
        <v>7195</v>
      </c>
      <c r="V6" s="21">
        <f t="shared" si="3"/>
        <v>128.9</v>
      </c>
      <c r="W6" s="21">
        <f t="shared" si="3"/>
        <v>55.82</v>
      </c>
      <c r="X6" s="22">
        <f>IF(X7="",NA(),X7)</f>
        <v>101.23</v>
      </c>
      <c r="Y6" s="22">
        <f t="shared" ref="Y6:AG6" si="4">IF(Y7="",NA(),Y7)</f>
        <v>99.2</v>
      </c>
      <c r="Z6" s="22">
        <f t="shared" si="4"/>
        <v>100.14</v>
      </c>
      <c r="AA6" s="22">
        <f t="shared" si="4"/>
        <v>98.94</v>
      </c>
      <c r="AB6" s="22">
        <f t="shared" si="4"/>
        <v>94.95</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168.42</v>
      </c>
      <c r="AU6" s="22">
        <f t="shared" ref="AU6:BC6" si="6">IF(AU7="",NA(),AU7)</f>
        <v>237.33</v>
      </c>
      <c r="AV6" s="22">
        <f t="shared" si="6"/>
        <v>218.2</v>
      </c>
      <c r="AW6" s="22">
        <f t="shared" si="6"/>
        <v>187.86</v>
      </c>
      <c r="AX6" s="22">
        <f t="shared" si="6"/>
        <v>148.24</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649.97</v>
      </c>
      <c r="BF6" s="22">
        <f t="shared" ref="BF6:BN6" si="7">IF(BF7="",NA(),BF7)</f>
        <v>814.61</v>
      </c>
      <c r="BG6" s="22">
        <f t="shared" si="7"/>
        <v>753.66</v>
      </c>
      <c r="BH6" s="22">
        <f t="shared" si="7"/>
        <v>746.53</v>
      </c>
      <c r="BI6" s="22">
        <f t="shared" si="7"/>
        <v>749.38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68.06</v>
      </c>
      <c r="BQ6" s="22">
        <f t="shared" ref="BQ6:BY6" si="8">IF(BQ7="",NA(),BQ7)</f>
        <v>61.33</v>
      </c>
      <c r="BR6" s="22">
        <f t="shared" si="8"/>
        <v>63.05</v>
      </c>
      <c r="BS6" s="22">
        <f t="shared" si="8"/>
        <v>61.08</v>
      </c>
      <c r="BT6" s="22">
        <f t="shared" si="8"/>
        <v>60.2</v>
      </c>
      <c r="BU6" s="22">
        <f t="shared" si="8"/>
        <v>82.78</v>
      </c>
      <c r="BV6" s="22">
        <f t="shared" si="8"/>
        <v>84.82</v>
      </c>
      <c r="BW6" s="22">
        <f t="shared" si="8"/>
        <v>82.29</v>
      </c>
      <c r="BX6" s="22">
        <f t="shared" si="8"/>
        <v>84.16</v>
      </c>
      <c r="BY6" s="22">
        <f t="shared" si="8"/>
        <v>81.45</v>
      </c>
      <c r="BZ6" s="21" t="str">
        <f>IF(BZ7="","",IF(BZ7="-","【-】","【"&amp;SUBSTITUTE(TEXT(BZ7,"#,##0.00"),"-","△")&amp;"】"))</f>
        <v>【97.59】</v>
      </c>
      <c r="CA6" s="22">
        <f>IF(CA7="",NA(),CA7)</f>
        <v>409.29</v>
      </c>
      <c r="CB6" s="22">
        <f t="shared" ref="CB6:CJ6" si="9">IF(CB7="",NA(),CB7)</f>
        <v>426.14</v>
      </c>
      <c r="CC6" s="22">
        <f t="shared" si="9"/>
        <v>446.61</v>
      </c>
      <c r="CD6" s="22">
        <f t="shared" si="9"/>
        <v>462.31</v>
      </c>
      <c r="CE6" s="22">
        <f t="shared" si="9"/>
        <v>473.21</v>
      </c>
      <c r="CF6" s="22">
        <f t="shared" si="9"/>
        <v>225.09</v>
      </c>
      <c r="CG6" s="22">
        <f t="shared" si="9"/>
        <v>224.82</v>
      </c>
      <c r="CH6" s="22">
        <f t="shared" si="9"/>
        <v>230.85</v>
      </c>
      <c r="CI6" s="22">
        <f t="shared" si="9"/>
        <v>230.21</v>
      </c>
      <c r="CJ6" s="22">
        <f t="shared" si="9"/>
        <v>240.31</v>
      </c>
      <c r="CK6" s="21" t="str">
        <f>IF(CK7="","",IF(CK7="-","【-】","【"&amp;SUBSTITUTE(TEXT(CK7,"#,##0.00"),"-","△")&amp;"】"))</f>
        <v>【181.66】</v>
      </c>
      <c r="CL6" s="22">
        <f>IF(CL7="",NA(),CL7)</f>
        <v>68.680000000000007</v>
      </c>
      <c r="CM6" s="22">
        <f t="shared" ref="CM6:CU6" si="10">IF(CM7="",NA(),CM7)</f>
        <v>68.849999999999994</v>
      </c>
      <c r="CN6" s="22">
        <f t="shared" si="10"/>
        <v>69.58</v>
      </c>
      <c r="CO6" s="22">
        <f t="shared" si="10"/>
        <v>68.22</v>
      </c>
      <c r="CP6" s="22">
        <f t="shared" si="10"/>
        <v>67.23</v>
      </c>
      <c r="CQ6" s="22">
        <f t="shared" si="10"/>
        <v>49.38</v>
      </c>
      <c r="CR6" s="22">
        <f t="shared" si="10"/>
        <v>50.09</v>
      </c>
      <c r="CS6" s="22">
        <f t="shared" si="10"/>
        <v>50.1</v>
      </c>
      <c r="CT6" s="22">
        <f t="shared" si="10"/>
        <v>49.76</v>
      </c>
      <c r="CU6" s="22">
        <f t="shared" si="10"/>
        <v>49.74</v>
      </c>
      <c r="CV6" s="21" t="str">
        <f>IF(CV7="","",IF(CV7="-","【-】","【"&amp;SUBSTITUTE(TEXT(CV7,"#,##0.00"),"-","△")&amp;"】"))</f>
        <v>【60.21】</v>
      </c>
      <c r="CW6" s="22">
        <f>IF(CW7="",NA(),CW7)</f>
        <v>87.84</v>
      </c>
      <c r="CX6" s="22">
        <f t="shared" ref="CX6:DF6" si="11">IF(CX7="",NA(),CX7)</f>
        <v>85.58</v>
      </c>
      <c r="CY6" s="22">
        <f t="shared" si="11"/>
        <v>83.52</v>
      </c>
      <c r="CZ6" s="22">
        <f t="shared" si="11"/>
        <v>83.77</v>
      </c>
      <c r="DA6" s="22">
        <f t="shared" si="11"/>
        <v>85.79</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54.4</v>
      </c>
      <c r="DI6" s="22">
        <f t="shared" ref="DI6:DQ6" si="12">IF(DI7="",NA(),DI7)</f>
        <v>48.42</v>
      </c>
      <c r="DJ6" s="22">
        <f t="shared" si="12"/>
        <v>49.79</v>
      </c>
      <c r="DK6" s="22">
        <f t="shared" si="12"/>
        <v>51.03</v>
      </c>
      <c r="DL6" s="22">
        <f t="shared" si="12"/>
        <v>51.59</v>
      </c>
      <c r="DM6" s="22">
        <f t="shared" si="12"/>
        <v>47.5</v>
      </c>
      <c r="DN6" s="22">
        <f t="shared" si="12"/>
        <v>48.41</v>
      </c>
      <c r="DO6" s="22">
        <f t="shared" si="12"/>
        <v>50.02</v>
      </c>
      <c r="DP6" s="22">
        <f t="shared" si="12"/>
        <v>51.38</v>
      </c>
      <c r="DQ6" s="22">
        <f t="shared" si="12"/>
        <v>52.3</v>
      </c>
      <c r="DR6" s="21" t="str">
        <f>IF(DR7="","",IF(DR7="-","【-】","【"&amp;SUBSTITUTE(TEXT(DR7,"#,##0.00"),"-","△")&amp;"】"))</f>
        <v>【52.41】</v>
      </c>
      <c r="DS6" s="22">
        <f>IF(DS7="",NA(),DS7)</f>
        <v>24.77</v>
      </c>
      <c r="DT6" s="22">
        <f t="shared" ref="DT6:EB6" si="13">IF(DT7="",NA(),DT7)</f>
        <v>29.04</v>
      </c>
      <c r="DU6" s="22">
        <f t="shared" si="13"/>
        <v>30.63</v>
      </c>
      <c r="DV6" s="22">
        <f t="shared" si="13"/>
        <v>30.22</v>
      </c>
      <c r="DW6" s="22">
        <f t="shared" si="13"/>
        <v>32.57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0.15</v>
      </c>
      <c r="EE6" s="22">
        <f t="shared" ref="EE6:EM6" si="14">IF(EE7="",NA(),EE7)</f>
        <v>0.55000000000000004</v>
      </c>
      <c r="EF6" s="22">
        <f t="shared" si="14"/>
        <v>0.87</v>
      </c>
      <c r="EG6" s="22">
        <f t="shared" si="14"/>
        <v>0.88</v>
      </c>
      <c r="EH6" s="22">
        <f t="shared" si="14"/>
        <v>1.22</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124419</v>
      </c>
      <c r="D7" s="24">
        <v>46</v>
      </c>
      <c r="E7" s="24">
        <v>1</v>
      </c>
      <c r="F7" s="24">
        <v>0</v>
      </c>
      <c r="G7" s="24">
        <v>1</v>
      </c>
      <c r="H7" s="24" t="s">
        <v>93</v>
      </c>
      <c r="I7" s="24" t="s">
        <v>94</v>
      </c>
      <c r="J7" s="24" t="s">
        <v>95</v>
      </c>
      <c r="K7" s="24" t="s">
        <v>96</v>
      </c>
      <c r="L7" s="24" t="s">
        <v>97</v>
      </c>
      <c r="M7" s="24" t="s">
        <v>98</v>
      </c>
      <c r="N7" s="25" t="s">
        <v>99</v>
      </c>
      <c r="O7" s="25">
        <v>46.22</v>
      </c>
      <c r="P7" s="25">
        <v>91.04</v>
      </c>
      <c r="Q7" s="25">
        <v>4994</v>
      </c>
      <c r="R7" s="25">
        <v>8005</v>
      </c>
      <c r="S7" s="25">
        <v>129.87</v>
      </c>
      <c r="T7" s="25">
        <v>61.64</v>
      </c>
      <c r="U7" s="25">
        <v>7195</v>
      </c>
      <c r="V7" s="25">
        <v>128.9</v>
      </c>
      <c r="W7" s="25">
        <v>55.82</v>
      </c>
      <c r="X7" s="25">
        <v>101.23</v>
      </c>
      <c r="Y7" s="25">
        <v>99.2</v>
      </c>
      <c r="Z7" s="25">
        <v>100.14</v>
      </c>
      <c r="AA7" s="25">
        <v>98.94</v>
      </c>
      <c r="AB7" s="25">
        <v>94.95</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168.42</v>
      </c>
      <c r="AU7" s="25">
        <v>237.33</v>
      </c>
      <c r="AV7" s="25">
        <v>218.2</v>
      </c>
      <c r="AW7" s="25">
        <v>187.86</v>
      </c>
      <c r="AX7" s="25">
        <v>148.24</v>
      </c>
      <c r="AY7" s="25">
        <v>305.08</v>
      </c>
      <c r="AZ7" s="25">
        <v>305.33999999999997</v>
      </c>
      <c r="BA7" s="25">
        <v>310.01</v>
      </c>
      <c r="BB7" s="25">
        <v>311.12</v>
      </c>
      <c r="BC7" s="25">
        <v>293.51</v>
      </c>
      <c r="BD7" s="25">
        <v>239.69</v>
      </c>
      <c r="BE7" s="25">
        <v>649.97</v>
      </c>
      <c r="BF7" s="25">
        <v>814.61</v>
      </c>
      <c r="BG7" s="25">
        <v>753.66</v>
      </c>
      <c r="BH7" s="25">
        <v>746.53</v>
      </c>
      <c r="BI7" s="25">
        <v>749.38</v>
      </c>
      <c r="BJ7" s="25">
        <v>585.59</v>
      </c>
      <c r="BK7" s="25">
        <v>561.34</v>
      </c>
      <c r="BL7" s="25">
        <v>538.33000000000004</v>
      </c>
      <c r="BM7" s="25">
        <v>515.14</v>
      </c>
      <c r="BN7" s="25">
        <v>498.34</v>
      </c>
      <c r="BO7" s="25">
        <v>264.86</v>
      </c>
      <c r="BP7" s="25">
        <v>68.06</v>
      </c>
      <c r="BQ7" s="25">
        <v>61.33</v>
      </c>
      <c r="BR7" s="25">
        <v>63.05</v>
      </c>
      <c r="BS7" s="25">
        <v>61.08</v>
      </c>
      <c r="BT7" s="25">
        <v>60.2</v>
      </c>
      <c r="BU7" s="25">
        <v>82.78</v>
      </c>
      <c r="BV7" s="25">
        <v>84.82</v>
      </c>
      <c r="BW7" s="25">
        <v>82.29</v>
      </c>
      <c r="BX7" s="25">
        <v>84.16</v>
      </c>
      <c r="BY7" s="25">
        <v>81.45</v>
      </c>
      <c r="BZ7" s="25">
        <v>97.59</v>
      </c>
      <c r="CA7" s="25">
        <v>409.29</v>
      </c>
      <c r="CB7" s="25">
        <v>426.14</v>
      </c>
      <c r="CC7" s="25">
        <v>446.61</v>
      </c>
      <c r="CD7" s="25">
        <v>462.31</v>
      </c>
      <c r="CE7" s="25">
        <v>473.21</v>
      </c>
      <c r="CF7" s="25">
        <v>225.09</v>
      </c>
      <c r="CG7" s="25">
        <v>224.82</v>
      </c>
      <c r="CH7" s="25">
        <v>230.85</v>
      </c>
      <c r="CI7" s="25">
        <v>230.21</v>
      </c>
      <c r="CJ7" s="25">
        <v>240.31</v>
      </c>
      <c r="CK7" s="25">
        <v>181.66</v>
      </c>
      <c r="CL7" s="25">
        <v>68.680000000000007</v>
      </c>
      <c r="CM7" s="25">
        <v>68.849999999999994</v>
      </c>
      <c r="CN7" s="25">
        <v>69.58</v>
      </c>
      <c r="CO7" s="25">
        <v>68.22</v>
      </c>
      <c r="CP7" s="25">
        <v>67.23</v>
      </c>
      <c r="CQ7" s="25">
        <v>49.38</v>
      </c>
      <c r="CR7" s="25">
        <v>50.09</v>
      </c>
      <c r="CS7" s="25">
        <v>50.1</v>
      </c>
      <c r="CT7" s="25">
        <v>49.76</v>
      </c>
      <c r="CU7" s="25">
        <v>49.74</v>
      </c>
      <c r="CV7" s="25">
        <v>60.21</v>
      </c>
      <c r="CW7" s="25">
        <v>87.84</v>
      </c>
      <c r="CX7" s="25">
        <v>85.58</v>
      </c>
      <c r="CY7" s="25">
        <v>83.52</v>
      </c>
      <c r="CZ7" s="25">
        <v>83.77</v>
      </c>
      <c r="DA7" s="25">
        <v>85.79</v>
      </c>
      <c r="DB7" s="25">
        <v>78.010000000000005</v>
      </c>
      <c r="DC7" s="25">
        <v>77.599999999999994</v>
      </c>
      <c r="DD7" s="25">
        <v>77.3</v>
      </c>
      <c r="DE7" s="25">
        <v>76.64</v>
      </c>
      <c r="DF7" s="25">
        <v>75.37</v>
      </c>
      <c r="DG7" s="25">
        <v>89.21</v>
      </c>
      <c r="DH7" s="25">
        <v>54.4</v>
      </c>
      <c r="DI7" s="25">
        <v>48.42</v>
      </c>
      <c r="DJ7" s="25">
        <v>49.79</v>
      </c>
      <c r="DK7" s="25">
        <v>51.03</v>
      </c>
      <c r="DL7" s="25">
        <v>51.59</v>
      </c>
      <c r="DM7" s="25">
        <v>47.5</v>
      </c>
      <c r="DN7" s="25">
        <v>48.41</v>
      </c>
      <c r="DO7" s="25">
        <v>50.02</v>
      </c>
      <c r="DP7" s="25">
        <v>51.38</v>
      </c>
      <c r="DQ7" s="25">
        <v>52.3</v>
      </c>
      <c r="DR7" s="25">
        <v>52.41</v>
      </c>
      <c r="DS7" s="25">
        <v>24.77</v>
      </c>
      <c r="DT7" s="25">
        <v>29.04</v>
      </c>
      <c r="DU7" s="25">
        <v>30.63</v>
      </c>
      <c r="DV7" s="25">
        <v>30.22</v>
      </c>
      <c r="DW7" s="25">
        <v>32.57</v>
      </c>
      <c r="DX7" s="25">
        <v>17.399999999999999</v>
      </c>
      <c r="DY7" s="25">
        <v>18.64</v>
      </c>
      <c r="DZ7" s="25">
        <v>19.510000000000002</v>
      </c>
      <c r="EA7" s="25">
        <v>21.6</v>
      </c>
      <c r="EB7" s="25">
        <v>23.36</v>
      </c>
      <c r="EC7" s="25">
        <v>26.78</v>
      </c>
      <c r="ED7" s="25">
        <v>0.15</v>
      </c>
      <c r="EE7" s="25">
        <v>0.55000000000000004</v>
      </c>
      <c r="EF7" s="25">
        <v>0.87</v>
      </c>
      <c r="EG7" s="25">
        <v>0.88</v>
      </c>
      <c r="EH7" s="25">
        <v>1.22</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2026-01-20T00:13:50Z</cp:lastPrinted>
  <dcterms:created xsi:type="dcterms:W3CDTF">2025-12-12T09:14:40Z</dcterms:created>
  <dcterms:modified xsi:type="dcterms:W3CDTF">2026-03-05T03:48:17Z</dcterms:modified>
  <cp:category/>
</cp:coreProperties>
</file>