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80 下水道（地域）済\"/>
    </mc:Choice>
  </mc:AlternateContent>
  <xr:revisionPtr revIDLastSave="0" documentId="13_ncr:1_{79B6A18B-41B9-4BDD-AE32-1CFD06357FFC}" xr6:coauthVersionLast="47" xr6:coauthVersionMax="47" xr10:uidLastSave="{00000000-0000-0000-0000-000000000000}"/>
  <workbookProtection workbookAlgorithmName="SHA-512" workbookHashValue="BJE0c2uHMsJJ0ugFXWvPwLKJ1ahY/BOZr730crqAiSrnxc8jopPzmtwnj2AQ+0sPMkyo3iqha9BOEw+UgvPdgw==" workbookSaltValue="7HG+fO5i11YLiZweiPHBn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R6" i="5"/>
  <c r="AD10" i="4" s="1"/>
  <c r="Q6" i="5"/>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W10" i="4"/>
  <c r="BB8" i="4"/>
  <c r="AL8" i="4"/>
  <c r="I8"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<sst xmlns="http://schemas.openxmlformats.org/spreadsheetml/2006/main" count="325" uniqueCount="115">
  <si>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</si>
  <si>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</si>
  <si>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</si>
  <si>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</si>
  <si>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</si>
  <si>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</si>
  <si>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</si>
  <si>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</si>
  <si>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</si>
  <si>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</si>
  <si>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</si>
  <si>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</si>
  <si>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</si>
  <si>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</si>
  <si>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</si>
  <si>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</si>
  <si>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</si>
  <si>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</si>
  <si>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</si>
  <si>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</si>
  <si>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</si>
  <si>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</si>
  <si>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</si>
  <si>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</si>
  <si>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</si>
  <si>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</si>
  <si>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</si>
  <si>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</si>
  <si>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</si>
  <si>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</si>
  <si>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</si>
  <si>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</si>
  <si>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</si>
  <si>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</si>
  <si>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</si>
  <si>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</si>
  <si>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</si>
  <si>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</si>
  <si>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</si>
  <si>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</si>
  <si>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</si>
  <si>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</si>
  <si>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</si>
  <si>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</si>
  <si>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</si>
  <si>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</si>
  <si>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</si>
  <si>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</si>
  <si>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</si>
  <si>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</si>
  <si>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</si>
  <si>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</si>
  <si>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</si>
  <si>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</si>
  <si>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</si>
  <si>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</si>
  <si>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</si>
  <si>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</si>
  <si>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</si>
  <si>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</si>
  <si>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</si>
  <si>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</si>
  <si>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</si>
  <si>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</si>
  <si>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</si>
  <si>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</si>
  <si>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</si>
  <si>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</si>
  <si>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</si>
  <si>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</si>
  <si>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</si>
  <si>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</si>
  <si>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</si>
  <si>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</si>
  <si>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</si>
  <si>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</si>
  <si>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</si>
  <si>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</si>
  <si>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</si>
  <si>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</si>
  <si>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</si>
  <si>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</si>
  <si>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</si>
  <si>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</si>
  <si>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</si>
  <si>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</si>
  <si>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</si>
  <si>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</si>
  <si>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</si>
  <si>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</si>
  <si>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</si>
  <si>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</si>
  <si>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</si>
  <si>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</si>
  <si>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</si>
  <si>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</si>
  <si>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長柄町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</si>
  <si>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</si>
  <si>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</si>
  <si>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</si>
  <si>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</si>
  <si>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</si>
  <si>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</si>
  <si>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</si>
  <si>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</si>
  <si>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</si>
  <si>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</si>
  <si>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</si>
  <si>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</si>
  <si>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</si>
  <si>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</si>
  <si>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</si>
  <si>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を超えているが、これは公営企業会計への移行に伴い当面の運転資金として多額の補助金を受けたことによるものであり、使用料収入で賄いきれない不足分は、特別会計時に引き続き一般会計からの補助金で補填している状況である。施設修繕に充てる財源の確保などを使用料の改定を行い経営改善を図っていく必要がある。 　　 ③流動比率は100％を超えているが、①と同様に一般会計からの補助金により多額の現金を保有している状況である。使用料改定や使用者の加入促進により安定した財源の確保が必要である。 　　　　　⑤経費回収率は、100%未満であり、汚水処理に係る費用が使用料以外の収入で賄われているため適正な使用料収入の確保及び汚水処理費の削減が必要である。　　　　　　　　　　　　　　　　　　　　　　　　　　⑥汚水処理原価は類似団体の平均値以下となっている。明確な数値基準はないものの、経年比較や現状分析を実施し、汚水処理に係るコストの改善が必要である。　　　　　　　　　　　　　　　　　　　⑦施設利用率は類似団体平均以下である。単身世帯等の増加により、浄化槽の処理能力に対し処理水量が減少したことが要因と考える。　　　　　　　　⑧水洗化率は類似団体平均値以上の数値を維持しており、経年比較による増減はない。</t>
    <rPh sb="1" eb="3">
      <t>ケイジョウ</t>
    </rPh>
    <rPh sb="14" eb="15">
      <t>コ</t>
    </rPh>
    <rPh sb="24" eb="30">
      <t>コウエイキギョウカイケイ</t>
    </rPh>
    <rPh sb="32" eb="34">
      <t>イコウ</t>
    </rPh>
    <rPh sb="35" eb="36">
      <t>トモナ</t>
    </rPh>
    <rPh sb="37" eb="39">
      <t>トウメン</t>
    </rPh>
    <rPh sb="40" eb="44">
      <t>ウンテンシキン</t>
    </rPh>
    <rPh sb="68" eb="73">
      <t>シヨウリョウシュウニュウ</t>
    </rPh>
    <rPh sb="74" eb="75">
      <t>マカナ</t>
    </rPh>
    <rPh sb="85" eb="89">
      <t>トクベツカイケイ</t>
    </rPh>
    <rPh sb="89" eb="90">
      <t>ジ</t>
    </rPh>
    <rPh sb="91" eb="92">
      <t>ヒ</t>
    </rPh>
    <rPh sb="93" eb="94">
      <t>ツヅ</t>
    </rPh>
    <rPh sb="134" eb="137">
      <t>シヨウリョウ</t>
    </rPh>
    <rPh sb="138" eb="140">
      <t>カイテイ</t>
    </rPh>
    <rPh sb="141" eb="142">
      <t>オコナ</t>
    </rPh>
    <rPh sb="164" eb="166">
      <t>リュウドウ</t>
    </rPh>
    <rPh sb="166" eb="168">
      <t>ヒリツ</t>
    </rPh>
    <rPh sb="174" eb="175">
      <t>コ</t>
    </rPh>
    <rPh sb="183" eb="185">
      <t>ドウヨウ</t>
    </rPh>
    <rPh sb="186" eb="190">
      <t>イッパンカイケイ</t>
    </rPh>
    <rPh sb="193" eb="196">
      <t>ホジョキン</t>
    </rPh>
    <rPh sb="199" eb="201">
      <t>タガク</t>
    </rPh>
    <rPh sb="202" eb="204">
      <t>ゲンキン</t>
    </rPh>
    <rPh sb="205" eb="207">
      <t>ホユウ</t>
    </rPh>
    <rPh sb="211" eb="213">
      <t>ジョウキョウ</t>
    </rPh>
    <rPh sb="217" eb="220">
      <t>シヨウリョウ</t>
    </rPh>
    <rPh sb="220" eb="222">
      <t>カイテイ</t>
    </rPh>
    <rPh sb="223" eb="226">
      <t>シヨウシャ</t>
    </rPh>
    <rPh sb="227" eb="231">
      <t>カニュウソクシン</t>
    </rPh>
    <rPh sb="234" eb="236">
      <t>アンテイ</t>
    </rPh>
    <rPh sb="238" eb="240">
      <t>ザイゲン</t>
    </rPh>
    <rPh sb="241" eb="243">
      <t>カクホ</t>
    </rPh>
    <rPh sb="244" eb="246">
      <t>ヒツヨウ</t>
    </rPh>
    <rPh sb="454" eb="458">
      <t>ルイジダンタイ</t>
    </rPh>
    <rPh sb="458" eb="462">
      <t>ヘイキンイカ</t>
    </rPh>
    <rPh sb="466" eb="470">
      <t>タンシンセタイ</t>
    </rPh>
    <rPh sb="470" eb="471">
      <t>トウ</t>
    </rPh>
    <rPh sb="472" eb="474">
      <t>ゾウカ</t>
    </rPh>
    <rPh sb="478" eb="481">
      <t>ジョウカソウ</t>
    </rPh>
    <rPh sb="482" eb="486">
      <t>ショリノウリョク</t>
    </rPh>
    <rPh sb="487" eb="488">
      <t>タイ</t>
    </rPh>
    <rPh sb="489" eb="493">
      <t>ショリスイリョウ</t>
    </rPh>
    <rPh sb="494" eb="496">
      <t>ゲンショウ</t>
    </rPh>
    <rPh sb="501" eb="503">
      <t>ヨウイン</t>
    </rPh>
    <rPh sb="504" eb="505">
      <t>カンガ</t>
    </rPh>
    <phoneticPr fontId="4"/>
  </si>
  <si>
    <t>管渠について、維持管理は個人負担であり、町では把握していない。　　　　　　　　　　　　　　　　　浄化槽本体について、平成16年度の事業開始から現在20年あまりとなるが耐用年数を超えるものはない。また経年劣化等による破損が見られるものについては、その都度修繕を実施しているが、老朽化に対して具体的な対応計画は作成していない。今後必要に応じて作成を検討する。</t>
    <phoneticPr fontId="4"/>
  </si>
  <si>
    <t>全体的に人口減少は今後も見込まれるが、新規設置基数による使用人数の増と、使用水量の微増は望まれる。一方、経年劣化による修繕費の増加も見込まれることから、使用料金の改定等を実施し、経営改善を図っていく必要がある。</t>
    <rPh sb="49" eb="51">
      <t>イッポウ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</si>
</sst>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69-4D8D-83F1-27EF4F241E6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169-4D8D-83F1-27EF4F241E6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45.18</c:v>
                </c:pt>
              </c:numCache>
            </c:numRef>
          </c:val>
          <c:extLst>
            <c:ext xmlns:c16="http://schemas.microsoft.com/office/drawing/2014/chart" uri="{C3380CC4-5D6E-409C-BE32-E72D297353CC}">
              <c16:uniqueId val="{00000000-E9DE-4ECF-A82A-D5F0DE63D6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E9DE-4ECF-A82A-D5F0DE63D6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1646-47FD-BEAF-0C9BDD9BC9E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1646-47FD-BEAF-0C9BDD9BC9E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125.42</c:v>
                </c:pt>
              </c:numCache>
            </c:numRef>
          </c:val>
          <c:extLst>
            <c:ext xmlns:c16="http://schemas.microsoft.com/office/drawing/2014/chart" uri="{C3380CC4-5D6E-409C-BE32-E72D297353CC}">
              <c16:uniqueId val="{00000000-BC28-4F0B-B9DA-95802D8DC08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BC28-4F0B-B9DA-95802D8DC08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5.56</c:v>
                </c:pt>
              </c:numCache>
            </c:numRef>
          </c:val>
          <c:extLst>
            <c:ext xmlns:c16="http://schemas.microsoft.com/office/drawing/2014/chart" uri="{C3380CC4-5D6E-409C-BE32-E72D297353CC}">
              <c16:uniqueId val="{00000000-A1B3-4BD7-B835-A52F8111F0E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A1B3-4BD7-B835-A52F8111F0E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85-4DF8-8F3E-13E42692EB3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085-4DF8-8F3E-13E42692EB3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3A1-4FBB-9A9F-638F4A909C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A3A1-4FBB-9A9F-638F4A909C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142.97</c:v>
                </c:pt>
              </c:numCache>
            </c:numRef>
          </c:val>
          <c:extLst>
            <c:ext xmlns:c16="http://schemas.microsoft.com/office/drawing/2014/chart" uri="{C3380CC4-5D6E-409C-BE32-E72D297353CC}">
              <c16:uniqueId val="{00000000-187D-4D64-BEA6-E9F23F0E0D5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187D-4D64-BEA6-E9F23F0E0D5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06C-47C1-B176-AF86651D0E6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206C-47C1-B176-AF86651D0E6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47.31</c:v>
                </c:pt>
              </c:numCache>
            </c:numRef>
          </c:val>
          <c:extLst>
            <c:ext xmlns:c16="http://schemas.microsoft.com/office/drawing/2014/chart" uri="{C3380CC4-5D6E-409C-BE32-E72D297353CC}">
              <c16:uniqueId val="{00000000-6FE4-48E6-8BCE-4877D83A80E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6FE4-48E6-8BCE-4877D83A80E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312.45999999999998</c:v>
                </c:pt>
              </c:numCache>
            </c:numRef>
          </c:val>
          <c:extLst>
            <c:ext xmlns:c16="http://schemas.microsoft.com/office/drawing/2014/chart" uri="{C3380CC4-5D6E-409C-BE32-E72D297353CC}">
              <c16:uniqueId val="{00000000-D509-405C-A112-8B9AED6CE37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D509-405C-A112-8B9AED6CE37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長柄町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6233</v>
      </c>
      <c r="AM8" s="41"/>
      <c r="AN8" s="41"/>
      <c r="AO8" s="41"/>
      <c r="AP8" s="41"/>
      <c r="AQ8" s="41"/>
      <c r="AR8" s="41"/>
      <c r="AS8" s="41"/>
      <c r="AT8" s="34">
        <f>データ!T6</f>
        <v>47.11</v>
      </c>
      <c r="AU8" s="34"/>
      <c r="AV8" s="34"/>
      <c r="AW8" s="34"/>
      <c r="AX8" s="34"/>
      <c r="AY8" s="34"/>
      <c r="AZ8" s="34"/>
      <c r="BA8" s="34"/>
      <c r="BB8" s="34">
        <f>データ!U6</f>
        <v>132.31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37.200000000000003</v>
      </c>
      <c r="J10" s="34"/>
      <c r="K10" s="34"/>
      <c r="L10" s="34"/>
      <c r="M10" s="34"/>
      <c r="N10" s="34"/>
      <c r="O10" s="34"/>
      <c r="P10" s="34">
        <f>データ!P6</f>
        <v>24.88</v>
      </c>
      <c r="Q10" s="34"/>
      <c r="R10" s="34"/>
      <c r="S10" s="34"/>
      <c r="T10" s="34"/>
      <c r="U10" s="34"/>
      <c r="V10" s="34"/>
      <c r="W10" s="34">
        <f>データ!Q6</f>
        <v>100</v>
      </c>
      <c r="X10" s="34"/>
      <c r="Y10" s="34"/>
      <c r="Z10" s="34"/>
      <c r="AA10" s="34"/>
      <c r="AB10" s="34"/>
      <c r="AC10" s="34"/>
      <c r="AD10" s="41">
        <f>データ!R6</f>
        <v>2750</v>
      </c>
      <c r="AE10" s="41"/>
      <c r="AF10" s="41"/>
      <c r="AG10" s="41"/>
      <c r="AH10" s="41"/>
      <c r="AI10" s="41"/>
      <c r="AJ10" s="41"/>
      <c r="AK10" s="2"/>
      <c r="AL10" s="41">
        <f>データ!V6</f>
        <v>1543</v>
      </c>
      <c r="AM10" s="41"/>
      <c r="AN10" s="41"/>
      <c r="AO10" s="41"/>
      <c r="AP10" s="41"/>
      <c r="AQ10" s="41"/>
      <c r="AR10" s="41"/>
      <c r="AS10" s="41"/>
      <c r="AT10" s="34">
        <f>データ!W6</f>
        <v>46.59</v>
      </c>
      <c r="AU10" s="34"/>
      <c r="AV10" s="34"/>
      <c r="AW10" s="34"/>
      <c r="AX10" s="34"/>
      <c r="AY10" s="34"/>
      <c r="AZ10" s="34"/>
      <c r="BA10" s="34"/>
      <c r="BB10" s="34">
        <f>データ!X6</f>
        <v>33.119999999999997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lViMyCenFEFUdQo09Ir4LJJDPumjBC1Jpb1FS5yeDxKcHvIfNbegHP2KiUrq3fr2mO3xcCucM+NBZ7XL56RFzA==" saltValue="Ea/MuH3u9JUFDdBLMZdbp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124265</v>
      </c>
      <c r="D6" s="19">
        <f t="shared" si="3"/>
        <v>46</v>
      </c>
      <c r="E6" s="19">
        <f t="shared" si="3"/>
        <v>18</v>
      </c>
      <c r="F6" s="19">
        <f t="shared" si="3"/>
        <v>0</v>
      </c>
      <c r="G6" s="19">
        <f t="shared" si="3"/>
        <v>0</v>
      </c>
      <c r="H6" s="19" t="str">
        <f t="shared" si="3"/>
        <v>千葉県　長柄町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37.200000000000003</v>
      </c>
      <c r="P6" s="20">
        <f t="shared" si="3"/>
        <v>24.88</v>
      </c>
      <c r="Q6" s="20">
        <f t="shared" si="3"/>
        <v>100</v>
      </c>
      <c r="R6" s="20">
        <f t="shared" si="3"/>
        <v>2750</v>
      </c>
      <c r="S6" s="20">
        <f t="shared" si="3"/>
        <v>6233</v>
      </c>
      <c r="T6" s="20">
        <f t="shared" si="3"/>
        <v>47.11</v>
      </c>
      <c r="U6" s="20">
        <f t="shared" si="3"/>
        <v>132.31</v>
      </c>
      <c r="V6" s="20">
        <f t="shared" si="3"/>
        <v>1543</v>
      </c>
      <c r="W6" s="20">
        <f t="shared" si="3"/>
        <v>46.59</v>
      </c>
      <c r="X6" s="20">
        <f t="shared" si="3"/>
        <v>33.119999999999997</v>
      </c>
      <c r="Y6" s="21" t="str">
        <f>IF(Y7="",NA(),Y7)</f>
        <v>-</v>
      </c>
      <c r="Z6" s="21" t="str">
        <f t="shared" ref="Z6:AH6" si="4">IF(Z7="",NA(),Z7)</f>
        <v>-</v>
      </c>
      <c r="AA6" s="21" t="str">
        <f t="shared" si="4"/>
        <v>-</v>
      </c>
      <c r="AB6" s="21" t="str">
        <f t="shared" si="4"/>
        <v>-</v>
      </c>
      <c r="AC6" s="21">
        <f t="shared" si="4"/>
        <v>125.42</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142.97</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47.31</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312.45999999999998</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45.18</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5.56</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124265</v>
      </c>
      <c r="D7" s="23">
        <v>46</v>
      </c>
      <c r="E7" s="23">
        <v>18</v>
      </c>
      <c r="F7" s="23">
        <v>0</v>
      </c>
      <c r="G7" s="23">
        <v>0</v>
      </c>
      <c r="H7" s="23" t="s">
        <v>96</v>
      </c>
      <c r="I7" s="23" t="s">
        <v>97</v>
      </c>
      <c r="J7" s="23" t="s">
        <v>98</v>
      </c>
      <c r="K7" s="23" t="s">
        <v>99</v>
      </c>
      <c r="L7" s="23" t="s">
        <v>100</v>
      </c>
      <c r="M7" s="23" t="s">
        <v>101</v>
      </c>
      <c r="N7" s="24" t="s">
        <v>102</v>
      </c>
      <c r="O7" s="24">
        <v>37.200000000000003</v>
      </c>
      <c r="P7" s="24">
        <v>24.88</v>
      </c>
      <c r="Q7" s="24">
        <v>100</v>
      </c>
      <c r="R7" s="24">
        <v>2750</v>
      </c>
      <c r="S7" s="24">
        <v>6233</v>
      </c>
      <c r="T7" s="24">
        <v>47.11</v>
      </c>
      <c r="U7" s="24">
        <v>132.31</v>
      </c>
      <c r="V7" s="24">
        <v>1543</v>
      </c>
      <c r="W7" s="24">
        <v>46.59</v>
      </c>
      <c r="X7" s="24">
        <v>33.119999999999997</v>
      </c>
      <c r="Y7" s="24" t="s">
        <v>102</v>
      </c>
      <c r="Z7" s="24" t="s">
        <v>102</v>
      </c>
      <c r="AA7" s="24" t="s">
        <v>102</v>
      </c>
      <c r="AB7" s="24" t="s">
        <v>102</v>
      </c>
      <c r="AC7" s="24">
        <v>125.42</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142.97</v>
      </c>
      <c r="AZ7" s="24" t="s">
        <v>102</v>
      </c>
      <c r="BA7" s="24" t="s">
        <v>102</v>
      </c>
      <c r="BB7" s="24" t="s">
        <v>102</v>
      </c>
      <c r="BC7" s="24" t="s">
        <v>102</v>
      </c>
      <c r="BD7" s="24">
        <v>103.61</v>
      </c>
      <c r="BE7" s="24">
        <v>106.63</v>
      </c>
      <c r="BF7" s="24" t="s">
        <v>102</v>
      </c>
      <c r="BG7" s="24" t="s">
        <v>102</v>
      </c>
      <c r="BH7" s="24" t="s">
        <v>102</v>
      </c>
      <c r="BI7" s="24" t="s">
        <v>102</v>
      </c>
      <c r="BJ7" s="24">
        <v>0</v>
      </c>
      <c r="BK7" s="24" t="s">
        <v>102</v>
      </c>
      <c r="BL7" s="24" t="s">
        <v>102</v>
      </c>
      <c r="BM7" s="24" t="s">
        <v>102</v>
      </c>
      <c r="BN7" s="24" t="s">
        <v>102</v>
      </c>
      <c r="BO7" s="24">
        <v>368.83</v>
      </c>
      <c r="BP7" s="24">
        <v>386.06</v>
      </c>
      <c r="BQ7" s="24" t="s">
        <v>102</v>
      </c>
      <c r="BR7" s="24" t="s">
        <v>102</v>
      </c>
      <c r="BS7" s="24" t="s">
        <v>102</v>
      </c>
      <c r="BT7" s="24" t="s">
        <v>102</v>
      </c>
      <c r="BU7" s="24">
        <v>47.31</v>
      </c>
      <c r="BV7" s="24" t="s">
        <v>102</v>
      </c>
      <c r="BW7" s="24" t="s">
        <v>102</v>
      </c>
      <c r="BX7" s="24" t="s">
        <v>102</v>
      </c>
      <c r="BY7" s="24" t="s">
        <v>102</v>
      </c>
      <c r="BZ7" s="24">
        <v>53.25</v>
      </c>
      <c r="CA7" s="24">
        <v>51.14</v>
      </c>
      <c r="CB7" s="24" t="s">
        <v>102</v>
      </c>
      <c r="CC7" s="24" t="s">
        <v>102</v>
      </c>
      <c r="CD7" s="24" t="s">
        <v>102</v>
      </c>
      <c r="CE7" s="24" t="s">
        <v>102</v>
      </c>
      <c r="CF7" s="24">
        <v>312.45999999999998</v>
      </c>
      <c r="CG7" s="24" t="s">
        <v>102</v>
      </c>
      <c r="CH7" s="24" t="s">
        <v>102</v>
      </c>
      <c r="CI7" s="24" t="s">
        <v>102</v>
      </c>
      <c r="CJ7" s="24" t="s">
        <v>102</v>
      </c>
      <c r="CK7" s="24">
        <v>325.45</v>
      </c>
      <c r="CL7" s="24">
        <v>329.31</v>
      </c>
      <c r="CM7" s="24" t="s">
        <v>102</v>
      </c>
      <c r="CN7" s="24" t="s">
        <v>102</v>
      </c>
      <c r="CO7" s="24" t="s">
        <v>102</v>
      </c>
      <c r="CP7" s="24" t="s">
        <v>102</v>
      </c>
      <c r="CQ7" s="24">
        <v>45.18</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5.56</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田丸 湧也</cp:lastModifiedBy>
  <cp:lastPrinted>2026-01-22T04:05:34Z</cp:lastPrinted>
  <dcterms:created xsi:type="dcterms:W3CDTF">2025-12-23T06:30:04Z</dcterms:created>
  <dcterms:modified xsi:type="dcterms:W3CDTF">2026-02-17T05:31:38Z</dcterms:modified>
  <cp:category/>
</cp:coreProperties>
</file>