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71 下水道（公共）\"/>
    </mc:Choice>
  </mc:AlternateContent>
  <xr:revisionPtr revIDLastSave="0" documentId="13_ncr:1_{62A2AAED-FB16-47A3-8482-B5240B17DC2D}" xr6:coauthVersionLast="47" xr6:coauthVersionMax="47" xr10:uidLastSave="{00000000-0000-0000-0000-000000000000}"/>
  <workbookProtection workbookAlgorithmName="SHA-512" workbookHashValue="JyTsHOsAsF38Ub07wrvG61J9e3jJQXIjoiWw9IJnkYdKZ2Vmdr/y+Ic01lzpIqUyHFHUD+cQSt+YsXTbH2IOxQ==" workbookSaltValue="ZWm7H4bjdVTHjtR6x2R/oQ==" workbookSpinCount="100000" lockStructure="1"/>
  <bookViews>
    <workbookView xWindow="28665" yWindow="-135" windowWidth="29070" windowHeight="1575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U6" i="5"/>
  <c r="T6" i="5"/>
  <c r="AT8" i="4" s="1"/>
  <c r="S6" i="5"/>
  <c r="AL8" i="4" s="1"/>
  <c r="R6" i="5"/>
  <c r="AD10" i="4" s="1"/>
  <c r="Q6" i="5"/>
  <c r="W10" i="4" s="1"/>
  <c r="P6" i="5"/>
  <c r="P10" i="4" s="1"/>
  <c r="O6" i="5"/>
  <c r="I10" i="4" s="1"/>
  <c r="N6" i="5"/>
  <c r="B10" i="4" s="1"/>
  <c r="M6" i="5"/>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I85" i="4"/>
  <c r="F85" i="4"/>
  <c r="BB10" i="4"/>
  <c r="AL10" i="4"/>
  <c r="BB8" i="4"/>
  <c r="AD8" i="4"/>
  <c r="B6"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<sst xmlns="http://schemas.openxmlformats.org/spreadsheetml/2006/main" count="297" uniqueCount="116">
  <si>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</si>
  <si>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</si>
  <si>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</si>
  <si>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</si>
  <si>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</si>
  <si>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</si>
  <si>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</si>
  <si>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</si>
  <si>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</si>
  <si>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</si>
  <si>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</si>
  <si>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</si>
  <si>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</si>
  <si>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</si>
  <si>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</si>
  <si>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</si>
  <si>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</si>
  <si>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</si>
  <si>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</si>
  <si>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</si>
  <si>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</si>
  <si>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</si>
  <si>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</si>
  <si>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</si>
  <si>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</si>
  <si>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</si>
  <si>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</si>
  <si>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</si>
  <si>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</si>
  <si>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</si>
  <si>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</si>
  <si>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</si>
  <si>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</si>
  <si>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</si>
  <si>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</si>
  <si>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</si>
  <si>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</si>
  <si>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</si>
  <si>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</si>
  <si>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</si>
  <si>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</si>
  <si>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</si>
  <si>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</si>
  <si>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</si>
  <si>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</si>
  <si>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</si>
  <si>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</si>
  <si>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</si>
  <si>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</si>
  <si>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</si>
  <si>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</si>
  <si>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</si>
  <si>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</si>
  <si>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</si>
  <si>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</si>
  <si>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</si>
  <si>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</si>
  <si>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</si>
  <si>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</si>
  <si>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</si>
  <si>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</si>
  <si>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</si>
  <si>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</si>
  <si>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</si>
  <si>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</si>
  <si>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</si>
  <si>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</si>
  <si>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</si>
  <si>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</si>
  <si>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</si>
  <si>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</si>
  <si>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</si>
  <si>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</si>
  <si>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</si>
  <si>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</si>
  <si>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</si>
  <si>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</si>
  <si>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</si>
  <si>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</si>
  <si>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</si>
  <si>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</si>
  <si>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</si>
  <si>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</si>
  <si>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</si>
  <si>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</si>
  <si>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</si>
  <si>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</si>
  <si>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</si>
  <si>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</si>
  <si>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</si>
  <si>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</si>
  <si>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</si>
  <si>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</si>
  <si>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</si>
  <si>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</si>
  <si>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</si>
  <si>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長生村</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</si>
  <si>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</si>
  <si>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</si>
  <si>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</si>
  <si>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</si>
  <si>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</si>
  <si>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</si>
  <si>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</si>
  <si>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</si>
  <si>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</si>
  <si>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</si>
  <si>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</si>
  <si>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</si>
  <si>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</si>
  <si>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</si>
  <si>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</si>
  <si>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</si>
  <si>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100％を超えているが、更なる使用料収入の増加などにより、財源の確保に努めます。
③流動比率
過去の管渠建設及び施設更新のために借り入れた企業債等の影響もあり低くなっています。
⑤経費回収率
汚水処理費が増加しており、使用料で費用が賄えておらず低い値となっています。
⑥汚水処理原価
有収水量は増加傾向であるが、汚水処理費が増加しているため高い値となっています。
⑦施設利用率
全国平均及び類似団体より上回っており、新規加入も増えており、6割近い稼働率であることから正規模であると考えられます。
⑧水洗化率
全国平均より下回っており、今後も加入促進を図り引き続き水洗化率向上の取組を進めます。</t>
    <phoneticPr fontId="4"/>
  </si>
  <si>
    <t>終末処理場（長生浄化センター）は、平成9年の供用開始より27年が経過し、機械設備等の老朽化と地域特性の塩害による腐食が発生しています。このため村では令和2年度よりストックマネジメント計画を策定し、引き続き機械設備等、老朽化した設備の修繕を計画的に進めています。なお、管渠についてはマンホールポンプ場の水中ポンプは絶縁抵抗値が低いものから順次交換工事を実施していき、今後老朽化する管渠について計画的な整備を進めていきます。</t>
    <phoneticPr fontId="4"/>
  </si>
  <si>
    <t>現在の本村の下水道事業は、収入については、今後人口減少、節水型社会への移行等により使用料の減少が見込まれており、費用については、施設老朽化に伴う管渠、機械設備等の修繕や交換の増加、また企業債償還金については高水準で続く見込みとなっています。
今後は行政サービス水準の低下を招かないよう、事業の安定的な運営を行うため、使用料の検討および改善を目指すほか、事業費については、工事コストの縮減、事業規模の縮小や事業内容の精査、関連施設等の適切な維持管理等を行い、トータルコストの縮減に努めていきます。
また経営状況を把握し、健全性向上に努めていきます。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</si>
</sst>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FCB-4718-8137-AA39B6AE06B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c:v>
                </c:pt>
                <c:pt idx="4">
                  <c:v>0.04</c:v>
                </c:pt>
              </c:numCache>
            </c:numRef>
          </c:val>
          <c:smooth val="0"/>
          <c:extLst>
            <c:ext xmlns:c16="http://schemas.microsoft.com/office/drawing/2014/chart" uri="{C3380CC4-5D6E-409C-BE32-E72D297353CC}">
              <c16:uniqueId val="{00000001-0FCB-4718-8137-AA39B6AE06B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58.88</c:v>
                </c:pt>
                <c:pt idx="4">
                  <c:v>58.71</c:v>
                </c:pt>
              </c:numCache>
            </c:numRef>
          </c:val>
          <c:extLst>
            <c:ext xmlns:c16="http://schemas.microsoft.com/office/drawing/2014/chart" uri="{C3380CC4-5D6E-409C-BE32-E72D297353CC}">
              <c16:uniqueId val="{00000000-D3D8-46FB-8021-B693734474B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48.03</c:v>
                </c:pt>
                <c:pt idx="4">
                  <c:v>48.92</c:v>
                </c:pt>
              </c:numCache>
            </c:numRef>
          </c:val>
          <c:smooth val="0"/>
          <c:extLst>
            <c:ext xmlns:c16="http://schemas.microsoft.com/office/drawing/2014/chart" uri="{C3380CC4-5D6E-409C-BE32-E72D297353CC}">
              <c16:uniqueId val="{00000001-D3D8-46FB-8021-B693734474B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82.01</c:v>
                </c:pt>
                <c:pt idx="4">
                  <c:v>83.5</c:v>
                </c:pt>
              </c:numCache>
            </c:numRef>
          </c:val>
          <c:extLst>
            <c:ext xmlns:c16="http://schemas.microsoft.com/office/drawing/2014/chart" uri="{C3380CC4-5D6E-409C-BE32-E72D297353CC}">
              <c16:uniqueId val="{00000000-E9BF-4A57-BD1B-57539840DCA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80.95</c:v>
                </c:pt>
                <c:pt idx="4">
                  <c:v>80.760000000000005</c:v>
                </c:pt>
              </c:numCache>
            </c:numRef>
          </c:val>
          <c:smooth val="0"/>
          <c:extLst>
            <c:ext xmlns:c16="http://schemas.microsoft.com/office/drawing/2014/chart" uri="{C3380CC4-5D6E-409C-BE32-E72D297353CC}">
              <c16:uniqueId val="{00000001-E9BF-4A57-BD1B-57539840DCA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127.51</c:v>
                </c:pt>
                <c:pt idx="4">
                  <c:v>123.26</c:v>
                </c:pt>
              </c:numCache>
            </c:numRef>
          </c:val>
          <c:extLst>
            <c:ext xmlns:c16="http://schemas.microsoft.com/office/drawing/2014/chart" uri="{C3380CC4-5D6E-409C-BE32-E72D297353CC}">
              <c16:uniqueId val="{00000000-E614-4FFD-B1A0-A1AD92349A3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107.04</c:v>
                </c:pt>
                <c:pt idx="4">
                  <c:v>107.83</c:v>
                </c:pt>
              </c:numCache>
            </c:numRef>
          </c:val>
          <c:smooth val="0"/>
          <c:extLst>
            <c:ext xmlns:c16="http://schemas.microsoft.com/office/drawing/2014/chart" uri="{C3380CC4-5D6E-409C-BE32-E72D297353CC}">
              <c16:uniqueId val="{00000001-E614-4FFD-B1A0-A1AD92349A3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3.78</c:v>
                </c:pt>
                <c:pt idx="4">
                  <c:v>7.03</c:v>
                </c:pt>
              </c:numCache>
            </c:numRef>
          </c:val>
          <c:extLst>
            <c:ext xmlns:c16="http://schemas.microsoft.com/office/drawing/2014/chart" uri="{C3380CC4-5D6E-409C-BE32-E72D297353CC}">
              <c16:uniqueId val="{00000000-DDD5-4C28-A93E-9BADE79BEB0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23.37</c:v>
                </c:pt>
                <c:pt idx="4">
                  <c:v>22.1</c:v>
                </c:pt>
              </c:numCache>
            </c:numRef>
          </c:val>
          <c:smooth val="0"/>
          <c:extLst>
            <c:ext xmlns:c16="http://schemas.microsoft.com/office/drawing/2014/chart" uri="{C3380CC4-5D6E-409C-BE32-E72D297353CC}">
              <c16:uniqueId val="{00000001-DDD5-4C28-A93E-9BADE79BEB0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DCD-427B-8A1D-B03500D50E7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BDCD-427B-8A1D-B03500D50E7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E99-4B6E-BEFF-35C93153B78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37.43</c:v>
                </c:pt>
                <c:pt idx="4">
                  <c:v>30.17</c:v>
                </c:pt>
              </c:numCache>
            </c:numRef>
          </c:val>
          <c:smooth val="0"/>
          <c:extLst>
            <c:ext xmlns:c16="http://schemas.microsoft.com/office/drawing/2014/chart" uri="{C3380CC4-5D6E-409C-BE32-E72D297353CC}">
              <c16:uniqueId val="{00000001-CE99-4B6E-BEFF-35C93153B78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16.21</c:v>
                </c:pt>
                <c:pt idx="4">
                  <c:v>53.97</c:v>
                </c:pt>
              </c:numCache>
            </c:numRef>
          </c:val>
          <c:extLst>
            <c:ext xmlns:c16="http://schemas.microsoft.com/office/drawing/2014/chart" uri="{C3380CC4-5D6E-409C-BE32-E72D297353CC}">
              <c16:uniqueId val="{00000000-C7BE-402E-B046-6259A2EB260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57.42</c:v>
                </c:pt>
                <c:pt idx="4">
                  <c:v>56.13</c:v>
                </c:pt>
              </c:numCache>
            </c:numRef>
          </c:val>
          <c:smooth val="0"/>
          <c:extLst>
            <c:ext xmlns:c16="http://schemas.microsoft.com/office/drawing/2014/chart" uri="{C3380CC4-5D6E-409C-BE32-E72D297353CC}">
              <c16:uniqueId val="{00000001-C7BE-402E-B046-6259A2EB260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5402.86</c:v>
                </c:pt>
                <c:pt idx="4">
                  <c:v>6009.2</c:v>
                </c:pt>
              </c:numCache>
            </c:numRef>
          </c:val>
          <c:extLst>
            <c:ext xmlns:c16="http://schemas.microsoft.com/office/drawing/2014/chart" uri="{C3380CC4-5D6E-409C-BE32-E72D297353CC}">
              <c16:uniqueId val="{00000000-6D42-45FE-B82B-8CFC9BF8E8C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1174.6099999999999</c:v>
                </c:pt>
                <c:pt idx="4">
                  <c:v>1343.89</c:v>
                </c:pt>
              </c:numCache>
            </c:numRef>
          </c:val>
          <c:smooth val="0"/>
          <c:extLst>
            <c:ext xmlns:c16="http://schemas.microsoft.com/office/drawing/2014/chart" uri="{C3380CC4-5D6E-409C-BE32-E72D297353CC}">
              <c16:uniqueId val="{00000001-6D42-45FE-B82B-8CFC9BF8E8C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26.92</c:v>
                </c:pt>
                <c:pt idx="4">
                  <c:v>39.380000000000003</c:v>
                </c:pt>
              </c:numCache>
            </c:numRef>
          </c:val>
          <c:extLst>
            <c:ext xmlns:c16="http://schemas.microsoft.com/office/drawing/2014/chart" uri="{C3380CC4-5D6E-409C-BE32-E72D297353CC}">
              <c16:uniqueId val="{00000000-D0EB-4D75-893E-85143E45747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75.41</c:v>
                </c:pt>
                <c:pt idx="4">
                  <c:v>72.84</c:v>
                </c:pt>
              </c:numCache>
            </c:numRef>
          </c:val>
          <c:smooth val="0"/>
          <c:extLst>
            <c:ext xmlns:c16="http://schemas.microsoft.com/office/drawing/2014/chart" uri="{C3380CC4-5D6E-409C-BE32-E72D297353CC}">
              <c16:uniqueId val="{00000001-D0EB-4D75-893E-85143E45747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583.09</c:v>
                </c:pt>
                <c:pt idx="4">
                  <c:v>367.51</c:v>
                </c:pt>
              </c:numCache>
            </c:numRef>
          </c:val>
          <c:extLst>
            <c:ext xmlns:c16="http://schemas.microsoft.com/office/drawing/2014/chart" uri="{C3380CC4-5D6E-409C-BE32-E72D297353CC}">
              <c16:uniqueId val="{00000000-2897-488A-875B-1088521D683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223.48</c:v>
                </c:pt>
                <c:pt idx="4">
                  <c:v>232.33</c:v>
                </c:pt>
              </c:numCache>
            </c:numRef>
          </c:val>
          <c:smooth val="0"/>
          <c:extLst>
            <c:ext xmlns:c16="http://schemas.microsoft.com/office/drawing/2014/chart" uri="{C3380CC4-5D6E-409C-BE32-E72D297353CC}">
              <c16:uniqueId val="{00000001-2897-488A-875B-1088521D683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千葉県　長生村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非設置</v>
      </c>
      <c r="AE8" s="65"/>
      <c r="AF8" s="65"/>
      <c r="AG8" s="65"/>
      <c r="AH8" s="65"/>
      <c r="AI8" s="65"/>
      <c r="AJ8" s="65"/>
      <c r="AK8" s="3"/>
      <c r="AL8" s="44">
        <f>データ!S6</f>
        <v>13269</v>
      </c>
      <c r="AM8" s="44"/>
      <c r="AN8" s="44"/>
      <c r="AO8" s="44"/>
      <c r="AP8" s="44"/>
      <c r="AQ8" s="44"/>
      <c r="AR8" s="44"/>
      <c r="AS8" s="44"/>
      <c r="AT8" s="45">
        <f>データ!T6</f>
        <v>28.25</v>
      </c>
      <c r="AU8" s="45"/>
      <c r="AV8" s="45"/>
      <c r="AW8" s="45"/>
      <c r="AX8" s="45"/>
      <c r="AY8" s="45"/>
      <c r="AZ8" s="45"/>
      <c r="BA8" s="45"/>
      <c r="BB8" s="45">
        <f>データ!U6</f>
        <v>469.7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53.97</v>
      </c>
      <c r="J10" s="45"/>
      <c r="K10" s="45"/>
      <c r="L10" s="45"/>
      <c r="M10" s="45"/>
      <c r="N10" s="45"/>
      <c r="O10" s="45"/>
      <c r="P10" s="45">
        <f>データ!P6</f>
        <v>39.06</v>
      </c>
      <c r="Q10" s="45"/>
      <c r="R10" s="45"/>
      <c r="S10" s="45"/>
      <c r="T10" s="45"/>
      <c r="U10" s="45"/>
      <c r="V10" s="45"/>
      <c r="W10" s="45">
        <f>データ!Q6</f>
        <v>63.85</v>
      </c>
      <c r="X10" s="45"/>
      <c r="Y10" s="45"/>
      <c r="Z10" s="45"/>
      <c r="AA10" s="45"/>
      <c r="AB10" s="45"/>
      <c r="AC10" s="45"/>
      <c r="AD10" s="44">
        <f>データ!R6</f>
        <v>2420</v>
      </c>
      <c r="AE10" s="44"/>
      <c r="AF10" s="44"/>
      <c r="AG10" s="44"/>
      <c r="AH10" s="44"/>
      <c r="AI10" s="44"/>
      <c r="AJ10" s="44"/>
      <c r="AK10" s="2"/>
      <c r="AL10" s="44">
        <f>データ!V6</f>
        <v>5151</v>
      </c>
      <c r="AM10" s="44"/>
      <c r="AN10" s="44"/>
      <c r="AO10" s="44"/>
      <c r="AP10" s="44"/>
      <c r="AQ10" s="44"/>
      <c r="AR10" s="44"/>
      <c r="AS10" s="44"/>
      <c r="AT10" s="45">
        <f>データ!W6</f>
        <v>2.82</v>
      </c>
      <c r="AU10" s="45"/>
      <c r="AV10" s="45"/>
      <c r="AW10" s="45"/>
      <c r="AX10" s="45"/>
      <c r="AY10" s="45"/>
      <c r="AZ10" s="45"/>
      <c r="BA10" s="45"/>
      <c r="BB10" s="45">
        <f>データ!X6</f>
        <v>1826.6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w90a3m/mtF+WCgPdUbA0Q0CDw46Ql9yWWP+Hbi2YAAcoMBsxokZgpt8/9OCePKM4Emu7mUlsQiCxukEWa449Rw==" saltValue="t8Cvpcch/01lw3T+3xaR4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124231</v>
      </c>
      <c r="D6" s="19">
        <f t="shared" si="3"/>
        <v>46</v>
      </c>
      <c r="E6" s="19">
        <f t="shared" si="3"/>
        <v>17</v>
      </c>
      <c r="F6" s="19">
        <f t="shared" si="3"/>
        <v>1</v>
      </c>
      <c r="G6" s="19">
        <f t="shared" si="3"/>
        <v>0</v>
      </c>
      <c r="H6" s="19" t="str">
        <f t="shared" si="3"/>
        <v>千葉県　長生村</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53.97</v>
      </c>
      <c r="P6" s="20">
        <f t="shared" si="3"/>
        <v>39.06</v>
      </c>
      <c r="Q6" s="20">
        <f t="shared" si="3"/>
        <v>63.85</v>
      </c>
      <c r="R6" s="20">
        <f t="shared" si="3"/>
        <v>2420</v>
      </c>
      <c r="S6" s="20">
        <f t="shared" si="3"/>
        <v>13269</v>
      </c>
      <c r="T6" s="20">
        <f t="shared" si="3"/>
        <v>28.25</v>
      </c>
      <c r="U6" s="20">
        <f t="shared" si="3"/>
        <v>469.7</v>
      </c>
      <c r="V6" s="20">
        <f t="shared" si="3"/>
        <v>5151</v>
      </c>
      <c r="W6" s="20">
        <f t="shared" si="3"/>
        <v>2.82</v>
      </c>
      <c r="X6" s="20">
        <f t="shared" si="3"/>
        <v>1826.6</v>
      </c>
      <c r="Y6" s="21" t="str">
        <f>IF(Y7="",NA(),Y7)</f>
        <v>-</v>
      </c>
      <c r="Z6" s="21" t="str">
        <f t="shared" ref="Z6:AH6" si="4">IF(Z7="",NA(),Z7)</f>
        <v>-</v>
      </c>
      <c r="AA6" s="21" t="str">
        <f t="shared" si="4"/>
        <v>-</v>
      </c>
      <c r="AB6" s="21">
        <f t="shared" si="4"/>
        <v>127.51</v>
      </c>
      <c r="AC6" s="21">
        <f t="shared" si="4"/>
        <v>123.26</v>
      </c>
      <c r="AD6" s="21" t="str">
        <f t="shared" si="4"/>
        <v>-</v>
      </c>
      <c r="AE6" s="21" t="str">
        <f t="shared" si="4"/>
        <v>-</v>
      </c>
      <c r="AF6" s="21" t="str">
        <f t="shared" si="4"/>
        <v>-</v>
      </c>
      <c r="AG6" s="21">
        <f t="shared" si="4"/>
        <v>107.04</v>
      </c>
      <c r="AH6" s="21">
        <f t="shared" si="4"/>
        <v>107.83</v>
      </c>
      <c r="AI6" s="20" t="str">
        <f>IF(AI7="","",IF(AI7="-","【-】","【"&amp;SUBSTITUTE(TEXT(AI7,"#,##0.00"),"-","△")&amp;"】"))</f>
        <v>【105.36】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37.43</v>
      </c>
      <c r="AS6" s="21">
        <f t="shared" si="5"/>
        <v>30.17</v>
      </c>
      <c r="AT6" s="20" t="str">
        <f>IF(AT7="","",IF(AT7="-","【-】","【"&amp;SUBSTITUTE(TEXT(AT7,"#,##0.00"),"-","△")&amp;"】"))</f>
        <v>【3.12】</v>
      </c>
      <c r="AU6" s="21" t="str">
        <f>IF(AU7="",NA(),AU7)</f>
        <v>-</v>
      </c>
      <c r="AV6" s="21" t="str">
        <f t="shared" ref="AV6:BD6" si="6">IF(AV7="",NA(),AV7)</f>
        <v>-</v>
      </c>
      <c r="AW6" s="21" t="str">
        <f t="shared" si="6"/>
        <v>-</v>
      </c>
      <c r="AX6" s="21">
        <f t="shared" si="6"/>
        <v>16.21</v>
      </c>
      <c r="AY6" s="21">
        <f t="shared" si="6"/>
        <v>53.97</v>
      </c>
      <c r="AZ6" s="21" t="str">
        <f t="shared" si="6"/>
        <v>-</v>
      </c>
      <c r="BA6" s="21" t="str">
        <f t="shared" si="6"/>
        <v>-</v>
      </c>
      <c r="BB6" s="21" t="str">
        <f t="shared" si="6"/>
        <v>-</v>
      </c>
      <c r="BC6" s="21">
        <f t="shared" si="6"/>
        <v>57.42</v>
      </c>
      <c r="BD6" s="21">
        <f t="shared" si="6"/>
        <v>56.13</v>
      </c>
      <c r="BE6" s="20" t="str">
        <f>IF(BE7="","",IF(BE7="-","【-】","【"&amp;SUBSTITUTE(TEXT(BE7,"#,##0.00"),"-","△")&amp;"】"))</f>
        <v>【82.75】</v>
      </c>
      <c r="BF6" s="21" t="str">
        <f>IF(BF7="",NA(),BF7)</f>
        <v>-</v>
      </c>
      <c r="BG6" s="21" t="str">
        <f t="shared" ref="BG6:BO6" si="7">IF(BG7="",NA(),BG7)</f>
        <v>-</v>
      </c>
      <c r="BH6" s="21" t="str">
        <f t="shared" si="7"/>
        <v>-</v>
      </c>
      <c r="BI6" s="21">
        <f t="shared" si="7"/>
        <v>5402.86</v>
      </c>
      <c r="BJ6" s="21">
        <f t="shared" si="7"/>
        <v>6009.2</v>
      </c>
      <c r="BK6" s="21" t="str">
        <f t="shared" si="7"/>
        <v>-</v>
      </c>
      <c r="BL6" s="21" t="str">
        <f t="shared" si="7"/>
        <v>-</v>
      </c>
      <c r="BM6" s="21" t="str">
        <f t="shared" si="7"/>
        <v>-</v>
      </c>
      <c r="BN6" s="21">
        <f t="shared" si="7"/>
        <v>1174.6099999999999</v>
      </c>
      <c r="BO6" s="21">
        <f t="shared" si="7"/>
        <v>1343.89</v>
      </c>
      <c r="BP6" s="20" t="str">
        <f>IF(BP7="","",IF(BP7="-","【-】","【"&amp;SUBSTITUTE(TEXT(BP7,"#,##0.00"),"-","△")&amp;"】"))</f>
        <v>【602.56】</v>
      </c>
      <c r="BQ6" s="21" t="str">
        <f>IF(BQ7="",NA(),BQ7)</f>
        <v>-</v>
      </c>
      <c r="BR6" s="21" t="str">
        <f t="shared" ref="BR6:BZ6" si="8">IF(BR7="",NA(),BR7)</f>
        <v>-</v>
      </c>
      <c r="BS6" s="21" t="str">
        <f t="shared" si="8"/>
        <v>-</v>
      </c>
      <c r="BT6" s="21">
        <f t="shared" si="8"/>
        <v>26.92</v>
      </c>
      <c r="BU6" s="21">
        <f t="shared" si="8"/>
        <v>39.380000000000003</v>
      </c>
      <c r="BV6" s="21" t="str">
        <f t="shared" si="8"/>
        <v>-</v>
      </c>
      <c r="BW6" s="21" t="str">
        <f t="shared" si="8"/>
        <v>-</v>
      </c>
      <c r="BX6" s="21" t="str">
        <f t="shared" si="8"/>
        <v>-</v>
      </c>
      <c r="BY6" s="21">
        <f t="shared" si="8"/>
        <v>75.41</v>
      </c>
      <c r="BZ6" s="21">
        <f t="shared" si="8"/>
        <v>72.84</v>
      </c>
      <c r="CA6" s="20" t="str">
        <f>IF(CA7="","",IF(CA7="-","【-】","【"&amp;SUBSTITUTE(TEXT(CA7,"#,##0.00"),"-","△")&amp;"】"))</f>
        <v>【97.94】</v>
      </c>
      <c r="CB6" s="21" t="str">
        <f>IF(CB7="",NA(),CB7)</f>
        <v>-</v>
      </c>
      <c r="CC6" s="21" t="str">
        <f t="shared" ref="CC6:CK6" si="9">IF(CC7="",NA(),CC7)</f>
        <v>-</v>
      </c>
      <c r="CD6" s="21" t="str">
        <f t="shared" si="9"/>
        <v>-</v>
      </c>
      <c r="CE6" s="21">
        <f t="shared" si="9"/>
        <v>583.09</v>
      </c>
      <c r="CF6" s="21">
        <f t="shared" si="9"/>
        <v>367.51</v>
      </c>
      <c r="CG6" s="21" t="str">
        <f t="shared" si="9"/>
        <v>-</v>
      </c>
      <c r="CH6" s="21" t="str">
        <f t="shared" si="9"/>
        <v>-</v>
      </c>
      <c r="CI6" s="21" t="str">
        <f t="shared" si="9"/>
        <v>-</v>
      </c>
      <c r="CJ6" s="21">
        <f t="shared" si="9"/>
        <v>223.48</v>
      </c>
      <c r="CK6" s="21">
        <f t="shared" si="9"/>
        <v>232.33</v>
      </c>
      <c r="CL6" s="20" t="str">
        <f>IF(CL7="","",IF(CL7="-","【-】","【"&amp;SUBSTITUTE(TEXT(CL7,"#,##0.00"),"-","△")&amp;"】"))</f>
        <v>【140.98】</v>
      </c>
      <c r="CM6" s="21" t="str">
        <f>IF(CM7="",NA(),CM7)</f>
        <v>-</v>
      </c>
      <c r="CN6" s="21" t="str">
        <f t="shared" ref="CN6:CV6" si="10">IF(CN7="",NA(),CN7)</f>
        <v>-</v>
      </c>
      <c r="CO6" s="21" t="str">
        <f t="shared" si="10"/>
        <v>-</v>
      </c>
      <c r="CP6" s="21">
        <f t="shared" si="10"/>
        <v>58.88</v>
      </c>
      <c r="CQ6" s="21">
        <f t="shared" si="10"/>
        <v>58.71</v>
      </c>
      <c r="CR6" s="21" t="str">
        <f t="shared" si="10"/>
        <v>-</v>
      </c>
      <c r="CS6" s="21" t="str">
        <f t="shared" si="10"/>
        <v>-</v>
      </c>
      <c r="CT6" s="21" t="str">
        <f t="shared" si="10"/>
        <v>-</v>
      </c>
      <c r="CU6" s="21">
        <f t="shared" si="10"/>
        <v>48.03</v>
      </c>
      <c r="CV6" s="21">
        <f t="shared" si="10"/>
        <v>48.92</v>
      </c>
      <c r="CW6" s="20" t="str">
        <f>IF(CW7="","",IF(CW7="-","【-】","【"&amp;SUBSTITUTE(TEXT(CW7,"#,##0.00"),"-","△")&amp;"】"))</f>
        <v>【60.13】</v>
      </c>
      <c r="CX6" s="21" t="str">
        <f>IF(CX7="",NA(),CX7)</f>
        <v>-</v>
      </c>
      <c r="CY6" s="21" t="str">
        <f t="shared" ref="CY6:DG6" si="11">IF(CY7="",NA(),CY7)</f>
        <v>-</v>
      </c>
      <c r="CZ6" s="21" t="str">
        <f t="shared" si="11"/>
        <v>-</v>
      </c>
      <c r="DA6" s="21">
        <f t="shared" si="11"/>
        <v>82.01</v>
      </c>
      <c r="DB6" s="21">
        <f t="shared" si="11"/>
        <v>83.5</v>
      </c>
      <c r="DC6" s="21" t="str">
        <f t="shared" si="11"/>
        <v>-</v>
      </c>
      <c r="DD6" s="21" t="str">
        <f t="shared" si="11"/>
        <v>-</v>
      </c>
      <c r="DE6" s="21" t="str">
        <f t="shared" si="11"/>
        <v>-</v>
      </c>
      <c r="DF6" s="21">
        <f t="shared" si="11"/>
        <v>80.95</v>
      </c>
      <c r="DG6" s="21">
        <f t="shared" si="11"/>
        <v>80.760000000000005</v>
      </c>
      <c r="DH6" s="20" t="str">
        <f>IF(DH7="","",IF(DH7="-","【-】","【"&amp;SUBSTITUTE(TEXT(DH7,"#,##0.00"),"-","△")&amp;"】"))</f>
        <v>【96.00】</v>
      </c>
      <c r="DI6" s="21" t="str">
        <f>IF(DI7="",NA(),DI7)</f>
        <v>-</v>
      </c>
      <c r="DJ6" s="21" t="str">
        <f t="shared" ref="DJ6:DR6" si="12">IF(DJ7="",NA(),DJ7)</f>
        <v>-</v>
      </c>
      <c r="DK6" s="21" t="str">
        <f t="shared" si="12"/>
        <v>-</v>
      </c>
      <c r="DL6" s="21">
        <f t="shared" si="12"/>
        <v>3.78</v>
      </c>
      <c r="DM6" s="21">
        <f t="shared" si="12"/>
        <v>7.03</v>
      </c>
      <c r="DN6" s="21" t="str">
        <f t="shared" si="12"/>
        <v>-</v>
      </c>
      <c r="DO6" s="21" t="str">
        <f t="shared" si="12"/>
        <v>-</v>
      </c>
      <c r="DP6" s="21" t="str">
        <f t="shared" si="12"/>
        <v>-</v>
      </c>
      <c r="DQ6" s="21">
        <f t="shared" si="12"/>
        <v>23.37</v>
      </c>
      <c r="DR6" s="21">
        <f t="shared" si="12"/>
        <v>22.1</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【9.46】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0.1</v>
      </c>
      <c r="EN6" s="21">
        <f t="shared" si="14"/>
        <v>0.04</v>
      </c>
      <c r="EO6" s="20" t="str">
        <f>IF(EO7="","",IF(EO7="-","【-】","【"&amp;SUBSTITUTE(TEXT(EO7,"#,##0.00"),"-","△")&amp;"】"))</f>
        <v>【0.19】</v>
      </c>
    </row>
    <row r="7" spans="1:148" s="22" customFormat="1" x14ac:dyDescent="0.2">
      <c r="A7" s="14"/>
      <c r="B7" s="23">
        <v>2024</v>
      </c>
      <c r="C7" s="23">
        <v>124231</v>
      </c>
      <c r="D7" s="23">
        <v>46</v>
      </c>
      <c r="E7" s="23">
        <v>17</v>
      </c>
      <c r="F7" s="23">
        <v>1</v>
      </c>
      <c r="G7" s="23">
        <v>0</v>
      </c>
      <c r="H7" s="23" t="s">
        <v>96</v>
      </c>
      <c r="I7" s="23" t="s">
        <v>97</v>
      </c>
      <c r="J7" s="23" t="s">
        <v>98</v>
      </c>
      <c r="K7" s="23" t="s">
        <v>99</v>
      </c>
      <c r="L7" s="23" t="s">
        <v>100</v>
      </c>
      <c r="M7" s="23" t="s">
        <v>101</v>
      </c>
      <c r="N7" s="24" t="s">
        <v>102</v>
      </c>
      <c r="O7" s="24">
        <v>53.97</v>
      </c>
      <c r="P7" s="24">
        <v>39.06</v>
      </c>
      <c r="Q7" s="24">
        <v>63.85</v>
      </c>
      <c r="R7" s="24">
        <v>2420</v>
      </c>
      <c r="S7" s="24">
        <v>13269</v>
      </c>
      <c r="T7" s="24">
        <v>28.25</v>
      </c>
      <c r="U7" s="24">
        <v>469.7</v>
      </c>
      <c r="V7" s="24">
        <v>5151</v>
      </c>
      <c r="W7" s="24">
        <v>2.82</v>
      </c>
      <c r="X7" s="24">
        <v>1826.6</v>
      </c>
      <c r="Y7" s="24" t="s">
        <v>102</v>
      </c>
      <c r="Z7" s="24" t="s">
        <v>102</v>
      </c>
      <c r="AA7" s="24" t="s">
        <v>102</v>
      </c>
      <c r="AB7" s="24">
        <v>127.51</v>
      </c>
      <c r="AC7" s="24">
        <v>123.26</v>
      </c>
      <c r="AD7" s="24" t="s">
        <v>102</v>
      </c>
      <c r="AE7" s="24" t="s">
        <v>102</v>
      </c>
      <c r="AF7" s="24" t="s">
        <v>102</v>
      </c>
      <c r="AG7" s="24">
        <v>107.04</v>
      </c>
      <c r="AH7" s="24">
        <v>107.83</v>
      </c>
      <c r="AI7" s="24">
        <v>105.36</v>
      </c>
      <c r="AJ7" s="24" t="s">
        <v>102</v>
      </c>
      <c r="AK7" s="24" t="s">
        <v>102</v>
      </c>
      <c r="AL7" s="24" t="s">
        <v>102</v>
      </c>
      <c r="AM7" s="24">
        <v>0</v>
      </c>
      <c r="AN7" s="24">
        <v>0</v>
      </c>
      <c r="AO7" s="24" t="s">
        <v>102</v>
      </c>
      <c r="AP7" s="24" t="s">
        <v>102</v>
      </c>
      <c r="AQ7" s="24" t="s">
        <v>102</v>
      </c>
      <c r="AR7" s="24">
        <v>37.43</v>
      </c>
      <c r="AS7" s="24">
        <v>30.17</v>
      </c>
      <c r="AT7" s="24">
        <v>3.12</v>
      </c>
      <c r="AU7" s="24" t="s">
        <v>102</v>
      </c>
      <c r="AV7" s="24" t="s">
        <v>102</v>
      </c>
      <c r="AW7" s="24" t="s">
        <v>102</v>
      </c>
      <c r="AX7" s="24">
        <v>16.21</v>
      </c>
      <c r="AY7" s="24">
        <v>53.97</v>
      </c>
      <c r="AZ7" s="24" t="s">
        <v>102</v>
      </c>
      <c r="BA7" s="24" t="s">
        <v>102</v>
      </c>
      <c r="BB7" s="24" t="s">
        <v>102</v>
      </c>
      <c r="BC7" s="24">
        <v>57.42</v>
      </c>
      <c r="BD7" s="24">
        <v>56.13</v>
      </c>
      <c r="BE7" s="24">
        <v>82.75</v>
      </c>
      <c r="BF7" s="24" t="s">
        <v>102</v>
      </c>
      <c r="BG7" s="24" t="s">
        <v>102</v>
      </c>
      <c r="BH7" s="24" t="s">
        <v>102</v>
      </c>
      <c r="BI7" s="24">
        <v>5402.86</v>
      </c>
      <c r="BJ7" s="24">
        <v>6009.2</v>
      </c>
      <c r="BK7" s="24" t="s">
        <v>102</v>
      </c>
      <c r="BL7" s="24" t="s">
        <v>102</v>
      </c>
      <c r="BM7" s="24" t="s">
        <v>102</v>
      </c>
      <c r="BN7" s="24">
        <v>1174.6099999999999</v>
      </c>
      <c r="BO7" s="24">
        <v>1343.89</v>
      </c>
      <c r="BP7" s="24">
        <v>602.55999999999995</v>
      </c>
      <c r="BQ7" s="24" t="s">
        <v>102</v>
      </c>
      <c r="BR7" s="24" t="s">
        <v>102</v>
      </c>
      <c r="BS7" s="24" t="s">
        <v>102</v>
      </c>
      <c r="BT7" s="24">
        <v>26.92</v>
      </c>
      <c r="BU7" s="24">
        <v>39.380000000000003</v>
      </c>
      <c r="BV7" s="24" t="s">
        <v>102</v>
      </c>
      <c r="BW7" s="24" t="s">
        <v>102</v>
      </c>
      <c r="BX7" s="24" t="s">
        <v>102</v>
      </c>
      <c r="BY7" s="24">
        <v>75.41</v>
      </c>
      <c r="BZ7" s="24">
        <v>72.84</v>
      </c>
      <c r="CA7" s="24">
        <v>97.94</v>
      </c>
      <c r="CB7" s="24" t="s">
        <v>102</v>
      </c>
      <c r="CC7" s="24" t="s">
        <v>102</v>
      </c>
      <c r="CD7" s="24" t="s">
        <v>102</v>
      </c>
      <c r="CE7" s="24">
        <v>583.09</v>
      </c>
      <c r="CF7" s="24">
        <v>367.51</v>
      </c>
      <c r="CG7" s="24" t="s">
        <v>102</v>
      </c>
      <c r="CH7" s="24" t="s">
        <v>102</v>
      </c>
      <c r="CI7" s="24" t="s">
        <v>102</v>
      </c>
      <c r="CJ7" s="24">
        <v>223.48</v>
      </c>
      <c r="CK7" s="24">
        <v>232.33</v>
      </c>
      <c r="CL7" s="24">
        <v>140.97999999999999</v>
      </c>
      <c r="CM7" s="24" t="s">
        <v>102</v>
      </c>
      <c r="CN7" s="24" t="s">
        <v>102</v>
      </c>
      <c r="CO7" s="24" t="s">
        <v>102</v>
      </c>
      <c r="CP7" s="24">
        <v>58.88</v>
      </c>
      <c r="CQ7" s="24">
        <v>58.71</v>
      </c>
      <c r="CR7" s="24" t="s">
        <v>102</v>
      </c>
      <c r="CS7" s="24" t="s">
        <v>102</v>
      </c>
      <c r="CT7" s="24" t="s">
        <v>102</v>
      </c>
      <c r="CU7" s="24">
        <v>48.03</v>
      </c>
      <c r="CV7" s="24">
        <v>48.92</v>
      </c>
      <c r="CW7" s="24">
        <v>60.13</v>
      </c>
      <c r="CX7" s="24" t="s">
        <v>102</v>
      </c>
      <c r="CY7" s="24" t="s">
        <v>102</v>
      </c>
      <c r="CZ7" s="24" t="s">
        <v>102</v>
      </c>
      <c r="DA7" s="24">
        <v>82.01</v>
      </c>
      <c r="DB7" s="24">
        <v>83.5</v>
      </c>
      <c r="DC7" s="24" t="s">
        <v>102</v>
      </c>
      <c r="DD7" s="24" t="s">
        <v>102</v>
      </c>
      <c r="DE7" s="24" t="s">
        <v>102</v>
      </c>
      <c r="DF7" s="24">
        <v>80.95</v>
      </c>
      <c r="DG7" s="24">
        <v>80.760000000000005</v>
      </c>
      <c r="DH7" s="24">
        <v>96</v>
      </c>
      <c r="DI7" s="24" t="s">
        <v>102</v>
      </c>
      <c r="DJ7" s="24" t="s">
        <v>102</v>
      </c>
      <c r="DK7" s="24" t="s">
        <v>102</v>
      </c>
      <c r="DL7" s="24">
        <v>3.78</v>
      </c>
      <c r="DM7" s="24">
        <v>7.03</v>
      </c>
      <c r="DN7" s="24" t="s">
        <v>102</v>
      </c>
      <c r="DO7" s="24" t="s">
        <v>102</v>
      </c>
      <c r="DP7" s="24" t="s">
        <v>102</v>
      </c>
      <c r="DQ7" s="24">
        <v>23.37</v>
      </c>
      <c r="DR7" s="24">
        <v>22.1</v>
      </c>
      <c r="DS7" s="24">
        <v>42.2</v>
      </c>
      <c r="DT7" s="24" t="s">
        <v>102</v>
      </c>
      <c r="DU7" s="24" t="s">
        <v>102</v>
      </c>
      <c r="DV7" s="24" t="s">
        <v>102</v>
      </c>
      <c r="DW7" s="24">
        <v>0</v>
      </c>
      <c r="DX7" s="24">
        <v>0</v>
      </c>
      <c r="DY7" s="24" t="s">
        <v>102</v>
      </c>
      <c r="DZ7" s="24" t="s">
        <v>102</v>
      </c>
      <c r="EA7" s="24" t="s">
        <v>102</v>
      </c>
      <c r="EB7" s="24">
        <v>0</v>
      </c>
      <c r="EC7" s="24">
        <v>0</v>
      </c>
      <c r="ED7" s="24">
        <v>9.4600000000000009</v>
      </c>
      <c r="EE7" s="24" t="s">
        <v>102</v>
      </c>
      <c r="EF7" s="24" t="s">
        <v>102</v>
      </c>
      <c r="EG7" s="24" t="s">
        <v>102</v>
      </c>
      <c r="EH7" s="24">
        <v>0</v>
      </c>
      <c r="EI7" s="24">
        <v>0</v>
      </c>
      <c r="EJ7" s="24" t="s">
        <v>102</v>
      </c>
      <c r="EK7" s="24" t="s">
        <v>102</v>
      </c>
      <c r="EL7" s="24" t="s">
        <v>102</v>
      </c>
      <c r="EM7" s="24">
        <v>0.1</v>
      </c>
      <c r="EN7" s="24">
        <v>0.04</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2026-02-25T02:10:07Z</cp:lastPrinted>
  <dcterms:created xsi:type="dcterms:W3CDTF">2025-12-23T05:59:19Z</dcterms:created>
  <dcterms:modified xsi:type="dcterms:W3CDTF">2026-02-25T02:10:15Z</dcterms:modified>
  <cp:category/>
</cp:coreProperties>
</file>