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B39BE5C9-9B4D-4F3E-AD65-23FFB7963A7B}" xr6:coauthVersionLast="47" xr6:coauthVersionMax="47" xr10:uidLastSave="{00000000-0000-0000-0000-000000000000}"/>
  <workbookProtection workbookAlgorithmName="SHA-512" workbookHashValue="qP4eqt77HUbumPvFqy8DhsK3wk8Ky4tsi3u4Hsql4Bqrzj6jrA/ZUL+GFUlZZYPxKGxDOUxpU6HHHHYxg5bHyA==" workbookSaltValue="h7g7zPNdxT+HhIhl0Kusj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P10" i="4" s="1"/>
  <c r="O6" i="5"/>
  <c r="N6" i="5"/>
  <c r="B10" i="4" s="1"/>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H85" i="4"/>
  <c r="BB10" i="4"/>
  <c r="AL10" i="4"/>
  <c r="I10" i="4"/>
  <c r="BB8" i="4"/>
  <c r="AT8" i="4"/>
  <c r="AL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<sst xmlns="http://schemas.openxmlformats.org/spreadsheetml/2006/main" count="228" uniqueCount="112">
  <si>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</si>
  <si>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</si>
  <si>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</si>
  <si>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</si>
  <si>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</si>
  <si>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</si>
  <si>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</si>
  <si>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</si>
  <si>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</si>
  <si>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</si>
  <si>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</si>
  <si>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</si>
  <si>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</si>
  <si>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</si>
  <si>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</si>
  <si>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</si>
  <si>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</si>
  <si>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</si>
  <si>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</si>
  <si>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</si>
  <si>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</si>
  <si>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</si>
  <si>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</si>
  <si>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</si>
  <si>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</si>
  <si>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</si>
  <si>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</si>
  <si>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</si>
  <si>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</si>
  <si>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</si>
  <si>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</si>
  <si>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</si>
  <si>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</si>
  <si>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</si>
  <si>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</si>
  <si>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</si>
  <si>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</si>
  <si>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</si>
  <si>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</si>
  <si>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</si>
  <si>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</si>
  <si>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</si>
  <si>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</si>
  <si>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</si>
  <si>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</si>
  <si>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</si>
  <si>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</si>
  <si>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</si>
  <si>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</si>
  <si>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</si>
  <si>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</si>
  <si>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</si>
  <si>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</si>
  <si>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</si>
  <si>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</si>
  <si>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</si>
  <si>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</si>
  <si>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</si>
  <si>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</si>
  <si>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</si>
  <si>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</si>
  <si>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</si>
  <si>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</si>
  <si>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</si>
  <si>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</si>
  <si>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</si>
  <si>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</si>
  <si>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</si>
  <si>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</si>
  <si>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</si>
  <si>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</si>
  <si>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</si>
  <si>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</si>
  <si>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</si>
  <si>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</si>
  <si>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</si>
  <si>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</si>
  <si>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</si>
  <si>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</si>
  <si>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</si>
  <si>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</si>
  <si>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</si>
  <si>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</si>
  <si>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</si>
  <si>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</si>
  <si>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</si>
  <si>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</si>
  <si>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</si>
  <si>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</si>
  <si>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</si>
  <si>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</si>
  <si>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</si>
  <si>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</si>
  <si>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東庄町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</si>
  <si>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</si>
  <si>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</si>
  <si>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</si>
  <si>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</si>
  <si>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</si>
  <si>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</si>
  <si>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</si>
  <si>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</si>
  <si>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</si>
  <si>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</si>
  <si>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</si>
  <si>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</si>
  <si>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</si>
  <si>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</si>
  <si>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</si>
  <si>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現在の経営状況については、おおむね良好といえる。今後は人口減少などの給水収益が減少する反面、施設の更新や修繕などの費用を増加し厳しい経営が予想される。
　今後の方策としては、水道料金の見直しや水道加入者率を上げ給水収益の減少を抑え、施設や管路等の老朽化に対して適正な規模での補修や更新ができるよう計画して、水道事業の安定経営を維持していく必要がある。</t>
    <rPh sb="1" eb="3">
      <t>ゲンザイ</t>
    </rPh>
    <rPh sb="4" eb="6">
      <t>ケイエイ</t>
    </rPh>
    <rPh sb="6" eb="8">
      <t>ジョウキョウ</t>
    </rPh>
    <rPh sb="18" eb="20">
      <t>リョウコウ</t>
    </rPh>
    <rPh sb="25" eb="27">
      <t>コンゴ</t>
    </rPh>
    <rPh sb="28" eb="30">
      <t>ジンコウ</t>
    </rPh>
    <rPh sb="30" eb="32">
      <t>ゲンショウ</t>
    </rPh>
    <rPh sb="35" eb="37">
      <t>キュウスイ</t>
    </rPh>
    <rPh sb="37" eb="39">
      <t>シュウエキ</t>
    </rPh>
    <rPh sb="40" eb="42">
      <t>ゲンショウ</t>
    </rPh>
    <rPh sb="44" eb="46">
      <t>ハンメン</t>
    </rPh>
    <rPh sb="47" eb="49">
      <t>シセツ</t>
    </rPh>
    <rPh sb="50" eb="52">
      <t>コウシン</t>
    </rPh>
    <rPh sb="53" eb="55">
      <t>シュウゼン</t>
    </rPh>
    <rPh sb="58" eb="60">
      <t>ヒヨウ</t>
    </rPh>
    <rPh sb="61" eb="63">
      <t>ゾウカ</t>
    </rPh>
    <rPh sb="64" eb="65">
      <t>キビ</t>
    </rPh>
    <rPh sb="67" eb="69">
      <t>ケイエイ</t>
    </rPh>
    <rPh sb="70" eb="72">
      <t>ヨソウ</t>
    </rPh>
    <rPh sb="78" eb="80">
      <t>コンゴ</t>
    </rPh>
    <rPh sb="81" eb="83">
      <t>ホウサク</t>
    </rPh>
    <rPh sb="88" eb="90">
      <t>スイドウ</t>
    </rPh>
    <rPh sb="90" eb="92">
      <t>リョウキン</t>
    </rPh>
    <rPh sb="93" eb="95">
      <t>ミナオ</t>
    </rPh>
    <rPh sb="97" eb="99">
      <t>スイドウ</t>
    </rPh>
    <rPh sb="99" eb="101">
      <t>カニュウ</t>
    </rPh>
    <rPh sb="101" eb="102">
      <t>シャ</t>
    </rPh>
    <rPh sb="102" eb="103">
      <t>リツ</t>
    </rPh>
    <rPh sb="104" eb="105">
      <t>ア</t>
    </rPh>
    <rPh sb="106" eb="108">
      <t>キュウスイ</t>
    </rPh>
    <rPh sb="108" eb="110">
      <t>シュウエキ</t>
    </rPh>
    <rPh sb="111" eb="113">
      <t>ゲンショウ</t>
    </rPh>
    <rPh sb="114" eb="115">
      <t>オサ</t>
    </rPh>
    <rPh sb="117" eb="119">
      <t>シセツ</t>
    </rPh>
    <rPh sb="120" eb="122">
      <t>カンロ</t>
    </rPh>
    <rPh sb="122" eb="123">
      <t>トウ</t>
    </rPh>
    <rPh sb="124" eb="127">
      <t>ロウキュウカ</t>
    </rPh>
    <rPh sb="128" eb="129">
      <t>タイ</t>
    </rPh>
    <rPh sb="131" eb="133">
      <t>テキセイ</t>
    </rPh>
    <rPh sb="134" eb="136">
      <t>キボ</t>
    </rPh>
    <rPh sb="138" eb="140">
      <t>ホシュウ</t>
    </rPh>
    <rPh sb="141" eb="143">
      <t>コウシン</t>
    </rPh>
    <rPh sb="149" eb="151">
      <t>ケイカク</t>
    </rPh>
    <rPh sb="154" eb="156">
      <t>スイドウ</t>
    </rPh>
    <rPh sb="156" eb="158">
      <t>ジギョウ</t>
    </rPh>
    <rPh sb="159" eb="161">
      <t>アンテイ</t>
    </rPh>
    <rPh sb="161" eb="163">
      <t>ケイエイ</t>
    </rPh>
    <rPh sb="164" eb="166">
      <t>イジ</t>
    </rPh>
    <rPh sb="170" eb="172">
      <t>ヒツヨウ</t>
    </rPh>
    <phoneticPr fontId="4"/>
  </si>
  <si>
    <t>　有形固定資産減価償却率は、平均値を上回って高い水準で移行しており、今後更新等が必要な施設や管路等が増加していき、管路老朽化率や管路更新率も増加していくことが見込まれる。
　そのため、適正な規模での更新計画の改定策定していく必要がある。</t>
    <rPh sb="1" eb="3">
      <t>ユウケイ</t>
    </rPh>
    <rPh sb="3" eb="5">
      <t>コテイ</t>
    </rPh>
    <rPh sb="5" eb="7">
      <t>シサン</t>
    </rPh>
    <rPh sb="7" eb="9">
      <t>ゲンカ</t>
    </rPh>
    <rPh sb="9" eb="11">
      <t>ショウキャク</t>
    </rPh>
    <rPh sb="11" eb="12">
      <t>リツ</t>
    </rPh>
    <rPh sb="14" eb="17">
      <t>ヘイキンチ</t>
    </rPh>
    <rPh sb="18" eb="20">
      <t>ウワマワ</t>
    </rPh>
    <rPh sb="22" eb="23">
      <t>タカ</t>
    </rPh>
    <rPh sb="24" eb="26">
      <t>スイジュン</t>
    </rPh>
    <rPh sb="27" eb="29">
      <t>イコウ</t>
    </rPh>
    <rPh sb="34" eb="36">
      <t>コンゴ</t>
    </rPh>
    <rPh sb="36" eb="38">
      <t>コウシン</t>
    </rPh>
    <rPh sb="38" eb="39">
      <t>トウ</t>
    </rPh>
    <rPh sb="40" eb="42">
      <t>ヒツヨウ</t>
    </rPh>
    <rPh sb="43" eb="45">
      <t>シセツ</t>
    </rPh>
    <rPh sb="46" eb="48">
      <t>カンロ</t>
    </rPh>
    <rPh sb="48" eb="49">
      <t>トウ</t>
    </rPh>
    <rPh sb="50" eb="52">
      <t>ゾウカ</t>
    </rPh>
    <rPh sb="57" eb="59">
      <t>カンロ</t>
    </rPh>
    <rPh sb="59" eb="62">
      <t>ロウキュウカ</t>
    </rPh>
    <rPh sb="62" eb="63">
      <t>リツ</t>
    </rPh>
    <rPh sb="64" eb="66">
      <t>カンロ</t>
    </rPh>
    <rPh sb="66" eb="68">
      <t>コウシン</t>
    </rPh>
    <rPh sb="68" eb="69">
      <t>リツ</t>
    </rPh>
    <rPh sb="70" eb="72">
      <t>ゾウカ</t>
    </rPh>
    <rPh sb="79" eb="81">
      <t>ミコ</t>
    </rPh>
    <rPh sb="99" eb="101">
      <t>コウシン</t>
    </rPh>
    <rPh sb="104" eb="106">
      <t>カイテイ</t>
    </rPh>
    <rPh sb="106" eb="108">
      <t>サクテイ</t>
    </rPh>
    <phoneticPr fontId="4"/>
  </si>
  <si>
    <t>　経営収支比率は100％を超えているが減少傾向にあり、累積欠損金については存在しないが、今後は給水収益の減少や維持管理費等の増加が見込まれる。
　流動比率については、平均値を大きく上回っているため、維持を努めていく。
　料金回収率について、平均値よりも下回っており、補助金に頼らない水道料金の見直しを検討する必要がある。
　給水原価が平均値を上回っている原因は、費用に占める受水費及び修繕費の割合が高いことが要因である。
　施設利用率が前年と比較して当該値、平均値ともに増加している原因は、工業団地内企業の業績好調により配水量が増加したことが要因である。
　有収率について類似団体の平均を上回っているが、漏水件数が増加傾向にあり、高水準での有収率を維持するため管路更新及び、修繕費削減による給水原価の低減を図るためため管路更新が方策となる。早急の課題である。</t>
    <rPh sb="13" eb="14">
      <t>コ</t>
    </rPh>
    <rPh sb="19" eb="21">
      <t>ゲンショウ</t>
    </rPh>
    <rPh sb="21" eb="23">
      <t>ケイコウ</t>
    </rPh>
    <rPh sb="27" eb="29">
      <t>ルイセキ</t>
    </rPh>
    <rPh sb="29" eb="31">
      <t>ケッソン</t>
    </rPh>
    <rPh sb="31" eb="32">
      <t>キン</t>
    </rPh>
    <rPh sb="37" eb="39">
      <t>ソンザイ</t>
    </rPh>
    <rPh sb="44" eb="46">
      <t>コンゴ</t>
    </rPh>
    <rPh sb="47" eb="49">
      <t>キュウスイ</t>
    </rPh>
    <rPh sb="49" eb="51">
      <t>シュウエキ</t>
    </rPh>
    <rPh sb="52" eb="54">
      <t>ゲンショウ</t>
    </rPh>
    <rPh sb="55" eb="57">
      <t>イジ</t>
    </rPh>
    <rPh sb="57" eb="60">
      <t>カンリヒ</t>
    </rPh>
    <rPh sb="60" eb="61">
      <t>トウ</t>
    </rPh>
    <rPh sb="62" eb="64">
      <t>ゾウカ</t>
    </rPh>
    <rPh sb="65" eb="67">
      <t>ミコ</t>
    </rPh>
    <rPh sb="73" eb="75">
      <t>リュウドウ</t>
    </rPh>
    <rPh sb="75" eb="77">
      <t>ヒリツ</t>
    </rPh>
    <rPh sb="83" eb="86">
      <t>ヘイキンチ</t>
    </rPh>
    <rPh sb="87" eb="88">
      <t>オオ</t>
    </rPh>
    <rPh sb="90" eb="92">
      <t>ウワマワ</t>
    </rPh>
    <rPh sb="99" eb="101">
      <t>イジ</t>
    </rPh>
    <rPh sb="102" eb="103">
      <t>ツト</t>
    </rPh>
    <rPh sb="110" eb="112">
      <t>リョウキン</t>
    </rPh>
    <rPh sb="112" eb="114">
      <t>カイシュウ</t>
    </rPh>
    <rPh sb="114" eb="115">
      <t>リツ</t>
    </rPh>
    <rPh sb="120" eb="122">
      <t>ヘイキン</t>
    </rPh>
    <rPh sb="122" eb="123">
      <t>チ</t>
    </rPh>
    <rPh sb="126" eb="128">
      <t>シタマワ</t>
    </rPh>
    <rPh sb="133" eb="136">
      <t>ホジョキン</t>
    </rPh>
    <rPh sb="137" eb="138">
      <t>タヨ</t>
    </rPh>
    <rPh sb="141" eb="143">
      <t>スイドウ</t>
    </rPh>
    <rPh sb="143" eb="145">
      <t>リョウキン</t>
    </rPh>
    <rPh sb="146" eb="148">
      <t>ミナオ</t>
    </rPh>
    <rPh sb="150" eb="152">
      <t>ケントウ</t>
    </rPh>
    <rPh sb="154" eb="156">
      <t>ヒツヨウ</t>
    </rPh>
    <rPh sb="163" eb="165">
      <t>キュウスイ</t>
    </rPh>
    <rPh sb="165" eb="167">
      <t>ゲンカ</t>
    </rPh>
    <rPh sb="168" eb="171">
      <t>ヘイキンチ</t>
    </rPh>
    <rPh sb="172" eb="174">
      <t>ウワマワ</t>
    </rPh>
    <rPh sb="178" eb="180">
      <t>ゲンイン</t>
    </rPh>
    <rPh sb="182" eb="184">
      <t>ヒヨウ</t>
    </rPh>
    <rPh sb="185" eb="186">
      <t>シ</t>
    </rPh>
    <rPh sb="191" eb="192">
      <t>オヨ</t>
    </rPh>
    <rPh sb="193" eb="196">
      <t>シュウゼンヒ</t>
    </rPh>
    <rPh sb="197" eb="199">
      <t>ワリアイ</t>
    </rPh>
    <rPh sb="200" eb="201">
      <t>タカ</t>
    </rPh>
    <rPh sb="205" eb="207">
      <t>ヨウイン</t>
    </rPh>
    <rPh sb="213" eb="215">
      <t>シセツ</t>
    </rPh>
    <rPh sb="215" eb="217">
      <t>リヨウ</t>
    </rPh>
    <rPh sb="217" eb="218">
      <t>リツ</t>
    </rPh>
    <rPh sb="219" eb="221">
      <t>ゼンネン</t>
    </rPh>
    <rPh sb="222" eb="224">
      <t>ヒカク</t>
    </rPh>
    <rPh sb="226" eb="228">
      <t>トウガイ</t>
    </rPh>
    <rPh sb="228" eb="229">
      <t>チ</t>
    </rPh>
    <rPh sb="230" eb="233">
      <t>ヘイキンチ</t>
    </rPh>
    <rPh sb="236" eb="238">
      <t>ゾウカ</t>
    </rPh>
    <rPh sb="242" eb="244">
      <t>ゲンイン</t>
    </rPh>
    <rPh sb="246" eb="248">
      <t>コウギョウ</t>
    </rPh>
    <rPh sb="248" eb="250">
      <t>ダンチ</t>
    </rPh>
    <rPh sb="250" eb="251">
      <t>ナイ</t>
    </rPh>
    <rPh sb="251" eb="253">
      <t>キギョウ</t>
    </rPh>
    <rPh sb="254" eb="256">
      <t>ギョウセキ</t>
    </rPh>
    <rPh sb="256" eb="258">
      <t>コウチョウ</t>
    </rPh>
    <rPh sb="261" eb="263">
      <t>ハイスイ</t>
    </rPh>
    <rPh sb="263" eb="264">
      <t>リョウ</t>
    </rPh>
    <rPh sb="265" eb="267">
      <t>ゾウカ</t>
    </rPh>
    <rPh sb="272" eb="274">
      <t>ヨウイン</t>
    </rPh>
    <rPh sb="280" eb="283">
      <t>ユウシュウリツ</t>
    </rPh>
    <rPh sb="287" eb="289">
      <t>ルイジ</t>
    </rPh>
    <rPh sb="289" eb="291">
      <t>ダンタイ</t>
    </rPh>
    <rPh sb="292" eb="294">
      <t>ヘイキン</t>
    </rPh>
    <rPh sb="295" eb="297">
      <t>ウワマワ</t>
    </rPh>
    <rPh sb="303" eb="305">
      <t>ロウスイ</t>
    </rPh>
    <rPh sb="305" eb="307">
      <t>ケンスウ</t>
    </rPh>
    <rPh sb="308" eb="310">
      <t>ゾウカ</t>
    </rPh>
    <rPh sb="310" eb="312">
      <t>ケイコウ</t>
    </rPh>
    <rPh sb="316" eb="319">
      <t>コウスイジュン</t>
    </rPh>
    <rPh sb="323" eb="324">
      <t>リツ</t>
    </rPh>
    <rPh sb="325" eb="327">
      <t>イジ</t>
    </rPh>
    <rPh sb="331" eb="335">
      <t>カンロコウシン</t>
    </rPh>
    <rPh sb="335" eb="336">
      <t>オヨ</t>
    </rPh>
    <rPh sb="338" eb="341">
      <t>シュウゼンヒ</t>
    </rPh>
    <rPh sb="341" eb="343">
      <t>サクゲン</t>
    </rPh>
    <rPh sb="346" eb="350">
      <t>キュウスイゲンカ</t>
    </rPh>
    <rPh sb="351" eb="353">
      <t>テイゲン</t>
    </rPh>
    <rPh sb="354" eb="355">
      <t>ハカ</t>
    </rPh>
    <rPh sb="360" eb="362">
      <t>カンロ</t>
    </rPh>
    <rPh sb="362" eb="364">
      <t>コウシン</t>
    </rPh>
    <rPh sb="365" eb="367">
      <t>ホウサク</t>
    </rPh>
    <rPh sb="371" eb="373">
      <t>サッキュウ</t>
    </rPh>
    <rPh sb="374" eb="376">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</si>
</sst>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E5-4DC7-98FA-A2F763CE06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AEE5-4DC7-98FA-A2F763CE06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54.12</c:v>
                </c:pt>
                <c:pt idx="1">
                  <c:v>57.15</c:v>
                </c:pt>
                <c:pt idx="2">
                  <c:v>54.3</c:v>
                </c:pt>
                <c:pt idx="3">
                  <c:v>54.46</c:v>
                </c:pt>
                <c:pt idx="4">
                  <c:v>56.96</c:v>
                </c:pt>
              </c:numCache>
            </c:numRef>
          </c:val>
          <c:extLst>
            <c:ext xmlns:c16="http://schemas.microsoft.com/office/drawing/2014/chart" uri="{C3380CC4-5D6E-409C-BE32-E72D297353CC}">
              <c16:uniqueId val="{00000000-7473-4D1C-A3AE-2224821414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7473-4D1C-A3AE-2224821414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95.1</c:v>
                </c:pt>
                <c:pt idx="1">
                  <c:v>93.55</c:v>
                </c:pt>
                <c:pt idx="2">
                  <c:v>96.86</c:v>
                </c:pt>
                <c:pt idx="3">
                  <c:v>95.08</c:v>
                </c:pt>
                <c:pt idx="4">
                  <c:v>91.35</c:v>
                </c:pt>
              </c:numCache>
            </c:numRef>
          </c:val>
          <c:extLst>
            <c:ext xmlns:c16="http://schemas.microsoft.com/office/drawing/2014/chart" uri="{C3380CC4-5D6E-409C-BE32-E72D297353CC}">
              <c16:uniqueId val="{00000000-3716-4447-9DE2-FBE8C2770F5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3716-4447-9DE2-FBE8C2770F5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123.56</c:v>
                </c:pt>
                <c:pt idx="1">
                  <c:v>115.88</c:v>
                </c:pt>
                <c:pt idx="2">
                  <c:v>132.76</c:v>
                </c:pt>
                <c:pt idx="3">
                  <c:v>114.83</c:v>
                </c:pt>
                <c:pt idx="4">
                  <c:v>110.45</c:v>
                </c:pt>
              </c:numCache>
            </c:numRef>
          </c:val>
          <c:extLst>
            <c:ext xmlns:c16="http://schemas.microsoft.com/office/drawing/2014/chart" uri="{C3380CC4-5D6E-409C-BE32-E72D297353CC}">
              <c16:uniqueId val="{00000000-C3F1-40FE-82FA-259415F1A91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C3F1-40FE-82FA-259415F1A91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74.72</c:v>
                </c:pt>
                <c:pt idx="1">
                  <c:v>76.38</c:v>
                </c:pt>
                <c:pt idx="2">
                  <c:v>77.22</c:v>
                </c:pt>
                <c:pt idx="3">
                  <c:v>77.17</c:v>
                </c:pt>
                <c:pt idx="4">
                  <c:v>75.78</c:v>
                </c:pt>
              </c:numCache>
            </c:numRef>
          </c:val>
          <c:extLst>
            <c:ext xmlns:c16="http://schemas.microsoft.com/office/drawing/2014/chart" uri="{C3380CC4-5D6E-409C-BE32-E72D297353CC}">
              <c16:uniqueId val="{00000000-EB89-4D86-AACD-CA31808FC0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EB89-4D86-AACD-CA31808FC0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67-4F36-AC38-E6A4E8A944F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B967-4F36-AC38-E6A4E8A944F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01-4C0B-9205-AA4FB3BF8E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6B01-4C0B-9205-AA4FB3BF8E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2969.38</c:v>
                </c:pt>
                <c:pt idx="1">
                  <c:v>2142.33</c:v>
                </c:pt>
                <c:pt idx="2">
                  <c:v>2857.83</c:v>
                </c:pt>
                <c:pt idx="3">
                  <c:v>3438.5</c:v>
                </c:pt>
                <c:pt idx="4">
                  <c:v>1943.39</c:v>
                </c:pt>
              </c:numCache>
            </c:numRef>
          </c:val>
          <c:extLst>
            <c:ext xmlns:c16="http://schemas.microsoft.com/office/drawing/2014/chart" uri="{C3380CC4-5D6E-409C-BE32-E72D297353CC}">
              <c16:uniqueId val="{00000000-EA7E-44AE-9730-0B379540688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EA7E-44AE-9730-0B379540688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78.400000000000006</c:v>
                </c:pt>
                <c:pt idx="1">
                  <c:v>73.180000000000007</c:v>
                </c:pt>
                <c:pt idx="2">
                  <c:v>90.45</c:v>
                </c:pt>
                <c:pt idx="3">
                  <c:v>75.55</c:v>
                </c:pt>
                <c:pt idx="4">
                  <c:v>72.83</c:v>
                </c:pt>
              </c:numCache>
            </c:numRef>
          </c:val>
          <c:extLst>
            <c:ext xmlns:c16="http://schemas.microsoft.com/office/drawing/2014/chart" uri="{C3380CC4-5D6E-409C-BE32-E72D297353CC}">
              <c16:uniqueId val="{00000000-12FA-448F-8B2D-BF4E0FCDC66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12FA-448F-8B2D-BF4E0FCDC66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100.36</c:v>
                </c:pt>
                <c:pt idx="1">
                  <c:v>93.86</c:v>
                </c:pt>
                <c:pt idx="2">
                  <c:v>87.28</c:v>
                </c:pt>
                <c:pt idx="3">
                  <c:v>95.4</c:v>
                </c:pt>
                <c:pt idx="4">
                  <c:v>88.35</c:v>
                </c:pt>
              </c:numCache>
            </c:numRef>
          </c:val>
          <c:extLst>
            <c:ext xmlns:c16="http://schemas.microsoft.com/office/drawing/2014/chart" uri="{C3380CC4-5D6E-409C-BE32-E72D297353CC}">
              <c16:uniqueId val="{00000000-83CC-4AB0-8651-3A00DDCCFED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83CC-4AB0-8651-3A00DDCCFED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220.3</c:v>
                </c:pt>
                <c:pt idx="1">
                  <c:v>235.55</c:v>
                </c:pt>
                <c:pt idx="2">
                  <c:v>216.23</c:v>
                </c:pt>
                <c:pt idx="3">
                  <c:v>232.32</c:v>
                </c:pt>
                <c:pt idx="4">
                  <c:v>251.44</c:v>
                </c:pt>
              </c:numCache>
            </c:numRef>
          </c:val>
          <c:extLst>
            <c:ext xmlns:c16="http://schemas.microsoft.com/office/drawing/2014/chart" uri="{C3380CC4-5D6E-409C-BE32-E72D297353CC}">
              <c16:uniqueId val="{00000000-8941-4ADC-A8F2-29090ADB959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8941-4ADC-A8F2-29090ADB959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東庄町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12607</v>
      </c>
      <c r="AM8" s="44"/>
      <c r="AN8" s="44"/>
      <c r="AO8" s="44"/>
      <c r="AP8" s="44"/>
      <c r="AQ8" s="44"/>
      <c r="AR8" s="44"/>
      <c r="AS8" s="44"/>
      <c r="AT8" s="45">
        <f>データ!$S$6</f>
        <v>46.25</v>
      </c>
      <c r="AU8" s="46"/>
      <c r="AV8" s="46"/>
      <c r="AW8" s="46"/>
      <c r="AX8" s="46"/>
      <c r="AY8" s="46"/>
      <c r="AZ8" s="46"/>
      <c r="BA8" s="46"/>
      <c r="BB8" s="47">
        <f>データ!$T$6</f>
        <v>272.58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86.13</v>
      </c>
      <c r="J10" s="46"/>
      <c r="K10" s="46"/>
      <c r="L10" s="46"/>
      <c r="M10" s="46"/>
      <c r="N10" s="46"/>
      <c r="O10" s="80"/>
      <c r="P10" s="47">
        <f>データ!$P$6</f>
        <v>86.79</v>
      </c>
      <c r="Q10" s="47"/>
      <c r="R10" s="47"/>
      <c r="S10" s="47"/>
      <c r="T10" s="47"/>
      <c r="U10" s="47"/>
      <c r="V10" s="47"/>
      <c r="W10" s="44">
        <f>データ!$Q$6</f>
        <v>4620</v>
      </c>
      <c r="X10" s="44"/>
      <c r="Y10" s="44"/>
      <c r="Z10" s="44"/>
      <c r="AA10" s="44"/>
      <c r="AB10" s="44"/>
      <c r="AC10" s="44"/>
      <c r="AD10" s="2"/>
      <c r="AE10" s="2"/>
      <c r="AF10" s="2"/>
      <c r="AG10" s="2"/>
      <c r="AH10" s="2"/>
      <c r="AI10" s="2"/>
      <c r="AJ10" s="2"/>
      <c r="AK10" s="2"/>
      <c r="AL10" s="44">
        <f>データ!$U$6</f>
        <v>10860</v>
      </c>
      <c r="AM10" s="44"/>
      <c r="AN10" s="44"/>
      <c r="AO10" s="44"/>
      <c r="AP10" s="44"/>
      <c r="AQ10" s="44"/>
      <c r="AR10" s="44"/>
      <c r="AS10" s="44"/>
      <c r="AT10" s="45">
        <f>データ!$V$6</f>
        <v>46.16</v>
      </c>
      <c r="AU10" s="46"/>
      <c r="AV10" s="46"/>
      <c r="AW10" s="46"/>
      <c r="AX10" s="46"/>
      <c r="AY10" s="46"/>
      <c r="AZ10" s="46"/>
      <c r="BA10" s="46"/>
      <c r="BB10" s="47">
        <f>データ!$W$6</f>
        <v>235.27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N+am5mAASG5Q375VEcEF2t8aoQ4yvtBfRlFu+K6p6TcgwfWdtfI8B4m4fpHlJMGxE94bl9kgfWWlIcVyWVtDA==" saltValue="PU33XzO2Rrtgud2I65Y+Q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123498</v>
      </c>
      <c r="D6" s="20">
        <f t="shared" si="3"/>
        <v>46</v>
      </c>
      <c r="E6" s="20">
        <f t="shared" si="3"/>
        <v>1</v>
      </c>
      <c r="F6" s="20">
        <f t="shared" si="3"/>
        <v>0</v>
      </c>
      <c r="G6" s="20">
        <f t="shared" si="3"/>
        <v>1</v>
      </c>
      <c r="H6" s="20" t="str">
        <f t="shared" si="3"/>
        <v>千葉県　東庄町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86.13</v>
      </c>
      <c r="P6" s="21">
        <f t="shared" si="3"/>
        <v>86.79</v>
      </c>
      <c r="Q6" s="21">
        <f t="shared" si="3"/>
        <v>4620</v>
      </c>
      <c r="R6" s="21">
        <f t="shared" si="3"/>
        <v>12607</v>
      </c>
      <c r="S6" s="21">
        <f t="shared" si="3"/>
        <v>46.25</v>
      </c>
      <c r="T6" s="21">
        <f t="shared" si="3"/>
        <v>272.58</v>
      </c>
      <c r="U6" s="21">
        <f t="shared" si="3"/>
        <v>10860</v>
      </c>
      <c r="V6" s="21">
        <f t="shared" si="3"/>
        <v>46.16</v>
      </c>
      <c r="W6" s="21">
        <f t="shared" si="3"/>
        <v>235.27</v>
      </c>
      <c r="X6" s="22">
        <f>IF(X7="",NA(),X7)</f>
        <v>123.56</v>
      </c>
      <c r="Y6" s="22">
        <f t="shared" ref="Y6:AG6" si="4">IF(Y7="",NA(),Y7)</f>
        <v>115.88</v>
      </c>
      <c r="Z6" s="22">
        <f t="shared" si="4"/>
        <v>132.76</v>
      </c>
      <c r="AA6" s="22">
        <f t="shared" si="4"/>
        <v>114.83</v>
      </c>
      <c r="AB6" s="22">
        <f t="shared" si="4"/>
        <v>110.45</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2969.38</v>
      </c>
      <c r="AU6" s="22">
        <f t="shared" ref="AU6:BC6" si="6">IF(AU7="",NA(),AU7)</f>
        <v>2142.33</v>
      </c>
      <c r="AV6" s="22">
        <f t="shared" si="6"/>
        <v>2857.83</v>
      </c>
      <c r="AW6" s="22">
        <f t="shared" si="6"/>
        <v>3438.5</v>
      </c>
      <c r="AX6" s="22">
        <f t="shared" si="6"/>
        <v>1943.39</v>
      </c>
      <c r="AY6" s="22">
        <f t="shared" si="6"/>
        <v>371.81</v>
      </c>
      <c r="AZ6" s="22">
        <f t="shared" si="6"/>
        <v>384.23</v>
      </c>
      <c r="BA6" s="22">
        <f t="shared" si="6"/>
        <v>364.3</v>
      </c>
      <c r="BB6" s="22">
        <f t="shared" si="6"/>
        <v>378.87</v>
      </c>
      <c r="BC6" s="22">
        <f t="shared" si="6"/>
        <v>362.35</v>
      </c>
      <c r="BD6" s="21" t="str">
        <f>IF(BD7="","",IF(BD7="-","【-】","【"&amp;SUBSTITUTE(TEXT(BD7,"#,##0.00"),"-","△")&amp;"】"))</f>
        <v>【239.69】</v>
      </c>
      <c r="BE6" s="22">
        <f>IF(BE7="",NA(),BE7)</f>
        <v>78.400000000000006</v>
      </c>
      <c r="BF6" s="22">
        <f t="shared" ref="BF6:BN6" si="7">IF(BF7="",NA(),BF7)</f>
        <v>73.180000000000007</v>
      </c>
      <c r="BG6" s="22">
        <f t="shared" si="7"/>
        <v>90.45</v>
      </c>
      <c r="BH6" s="22">
        <f t="shared" si="7"/>
        <v>75.55</v>
      </c>
      <c r="BI6" s="22">
        <f t="shared" si="7"/>
        <v>72.83</v>
      </c>
      <c r="BJ6" s="22">
        <f t="shared" si="7"/>
        <v>465.85</v>
      </c>
      <c r="BK6" s="22">
        <f t="shared" si="7"/>
        <v>439.43</v>
      </c>
      <c r="BL6" s="22">
        <f t="shared" si="7"/>
        <v>438.41</v>
      </c>
      <c r="BM6" s="22">
        <f t="shared" si="7"/>
        <v>430.23</v>
      </c>
      <c r="BN6" s="22">
        <f t="shared" si="7"/>
        <v>429.24</v>
      </c>
      <c r="BO6" s="21" t="str">
        <f>IF(BO7="","",IF(BO7="-","【-】","【"&amp;SUBSTITUTE(TEXT(BO7,"#,##0.00"),"-","△")&amp;"】"))</f>
        <v>【264.86】</v>
      </c>
      <c r="BP6" s="22">
        <f>IF(BP7="",NA(),BP7)</f>
        <v>100.36</v>
      </c>
      <c r="BQ6" s="22">
        <f t="shared" ref="BQ6:BY6" si="8">IF(BQ7="",NA(),BQ7)</f>
        <v>93.86</v>
      </c>
      <c r="BR6" s="22">
        <f t="shared" si="8"/>
        <v>87.28</v>
      </c>
      <c r="BS6" s="22">
        <f t="shared" si="8"/>
        <v>95.4</v>
      </c>
      <c r="BT6" s="22">
        <f t="shared" si="8"/>
        <v>88.35</v>
      </c>
      <c r="BU6" s="22">
        <f t="shared" si="8"/>
        <v>92.39</v>
      </c>
      <c r="BV6" s="22">
        <f t="shared" si="8"/>
        <v>94.41</v>
      </c>
      <c r="BW6" s="22">
        <f t="shared" si="8"/>
        <v>90.96</v>
      </c>
      <c r="BX6" s="22">
        <f t="shared" si="8"/>
        <v>90.66</v>
      </c>
      <c r="BY6" s="22">
        <f t="shared" si="8"/>
        <v>90.78</v>
      </c>
      <c r="BZ6" s="21" t="str">
        <f>IF(BZ7="","",IF(BZ7="-","【-】","【"&amp;SUBSTITUTE(TEXT(BZ7,"#,##0.00"),"-","△")&amp;"】"))</f>
        <v>【97.59】</v>
      </c>
      <c r="CA6" s="22">
        <f>IF(CA7="",NA(),CA7)</f>
        <v>220.3</v>
      </c>
      <c r="CB6" s="22">
        <f t="shared" ref="CB6:CJ6" si="9">IF(CB7="",NA(),CB7)</f>
        <v>235.55</v>
      </c>
      <c r="CC6" s="22">
        <f t="shared" si="9"/>
        <v>216.23</v>
      </c>
      <c r="CD6" s="22">
        <f t="shared" si="9"/>
        <v>232.32</v>
      </c>
      <c r="CE6" s="22">
        <f t="shared" si="9"/>
        <v>251.44</v>
      </c>
      <c r="CF6" s="22">
        <f t="shared" si="9"/>
        <v>192.98</v>
      </c>
      <c r="CG6" s="22">
        <f t="shared" si="9"/>
        <v>192.13</v>
      </c>
      <c r="CH6" s="22">
        <f t="shared" si="9"/>
        <v>197.04</v>
      </c>
      <c r="CI6" s="22">
        <f t="shared" si="9"/>
        <v>199.33</v>
      </c>
      <c r="CJ6" s="22">
        <f t="shared" si="9"/>
        <v>202.75</v>
      </c>
      <c r="CK6" s="21" t="str">
        <f>IF(CK7="","",IF(CK7="-","【-】","【"&amp;SUBSTITUTE(TEXT(CK7,"#,##0.00"),"-","△")&amp;"】"))</f>
        <v>【181.66】</v>
      </c>
      <c r="CL6" s="22">
        <f>IF(CL7="",NA(),CL7)</f>
        <v>54.12</v>
      </c>
      <c r="CM6" s="22">
        <f t="shared" ref="CM6:CU6" si="10">IF(CM7="",NA(),CM7)</f>
        <v>57.15</v>
      </c>
      <c r="CN6" s="22">
        <f t="shared" si="10"/>
        <v>54.3</v>
      </c>
      <c r="CO6" s="22">
        <f t="shared" si="10"/>
        <v>54.46</v>
      </c>
      <c r="CP6" s="22">
        <f t="shared" si="10"/>
        <v>56.96</v>
      </c>
      <c r="CQ6" s="22">
        <f t="shared" si="10"/>
        <v>54.43</v>
      </c>
      <c r="CR6" s="22">
        <f t="shared" si="10"/>
        <v>53.87</v>
      </c>
      <c r="CS6" s="22">
        <f t="shared" si="10"/>
        <v>54.49</v>
      </c>
      <c r="CT6" s="22">
        <f t="shared" si="10"/>
        <v>54.8</v>
      </c>
      <c r="CU6" s="22">
        <f t="shared" si="10"/>
        <v>55.47</v>
      </c>
      <c r="CV6" s="21" t="str">
        <f>IF(CV7="","",IF(CV7="-","【-】","【"&amp;SUBSTITUTE(TEXT(CV7,"#,##0.00"),"-","△")&amp;"】"))</f>
        <v>【60.21】</v>
      </c>
      <c r="CW6" s="22">
        <f>IF(CW7="",NA(),CW7)</f>
        <v>95.1</v>
      </c>
      <c r="CX6" s="22">
        <f t="shared" ref="CX6:DF6" si="11">IF(CX7="",NA(),CX7)</f>
        <v>93.55</v>
      </c>
      <c r="CY6" s="22">
        <f t="shared" si="11"/>
        <v>96.86</v>
      </c>
      <c r="CZ6" s="22">
        <f t="shared" si="11"/>
        <v>95.08</v>
      </c>
      <c r="DA6" s="22">
        <f t="shared" si="11"/>
        <v>91.35</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74.72</v>
      </c>
      <c r="DI6" s="22">
        <f t="shared" ref="DI6:DQ6" si="12">IF(DI7="",NA(),DI7)</f>
        <v>76.38</v>
      </c>
      <c r="DJ6" s="22">
        <f t="shared" si="12"/>
        <v>77.22</v>
      </c>
      <c r="DK6" s="22">
        <f t="shared" si="12"/>
        <v>77.17</v>
      </c>
      <c r="DL6" s="22">
        <f t="shared" si="12"/>
        <v>75.78</v>
      </c>
      <c r="DM6" s="22">
        <f t="shared" si="12"/>
        <v>49.39</v>
      </c>
      <c r="DN6" s="22">
        <f t="shared" si="12"/>
        <v>50.75</v>
      </c>
      <c r="DO6" s="22">
        <f t="shared" si="12"/>
        <v>51.72</v>
      </c>
      <c r="DP6" s="22">
        <f t="shared" si="12"/>
        <v>52.27</v>
      </c>
      <c r="DQ6" s="22">
        <f t="shared" si="12"/>
        <v>52.87</v>
      </c>
      <c r="DR6" s="21" t="str">
        <f>IF(DR7="","",IF(DR7="-","【-】","【"&amp;SUBSTITUTE(TEXT(DR7,"#,##0.00"),"-","△")&amp;"】"))</f>
        <v>【52.41】</v>
      </c>
      <c r="DS6" s="21">
        <f>IF(DS7="",NA(),DS7)</f>
        <v>0</v>
      </c>
      <c r="DT6" s="21">
        <f t="shared" ref="DT6:EB6" si="13">IF(DT7="",NA(),DT7)</f>
        <v>0</v>
      </c>
      <c r="DU6" s="21">
        <f t="shared" si="13"/>
        <v>0</v>
      </c>
      <c r="DV6" s="21">
        <f t="shared" si="13"/>
        <v>0</v>
      </c>
      <c r="DW6" s="21">
        <f t="shared" si="13"/>
        <v>0</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123498</v>
      </c>
      <c r="D7" s="24">
        <v>46</v>
      </c>
      <c r="E7" s="24">
        <v>1</v>
      </c>
      <c r="F7" s="24">
        <v>0</v>
      </c>
      <c r="G7" s="24">
        <v>1</v>
      </c>
      <c r="H7" s="24" t="s">
        <v>93</v>
      </c>
      <c r="I7" s="24" t="s">
        <v>94</v>
      </c>
      <c r="J7" s="24" t="s">
        <v>95</v>
      </c>
      <c r="K7" s="24" t="s">
        <v>96</v>
      </c>
      <c r="L7" s="24" t="s">
        <v>97</v>
      </c>
      <c r="M7" s="24" t="s">
        <v>98</v>
      </c>
      <c r="N7" s="25" t="s">
        <v>99</v>
      </c>
      <c r="O7" s="25">
        <v>86.13</v>
      </c>
      <c r="P7" s="25">
        <v>86.79</v>
      </c>
      <c r="Q7" s="25">
        <v>4620</v>
      </c>
      <c r="R7" s="25">
        <v>12607</v>
      </c>
      <c r="S7" s="25">
        <v>46.25</v>
      </c>
      <c r="T7" s="25">
        <v>272.58</v>
      </c>
      <c r="U7" s="25">
        <v>10860</v>
      </c>
      <c r="V7" s="25">
        <v>46.16</v>
      </c>
      <c r="W7" s="25">
        <v>235.27</v>
      </c>
      <c r="X7" s="25">
        <v>123.56</v>
      </c>
      <c r="Y7" s="25">
        <v>115.88</v>
      </c>
      <c r="Z7" s="25">
        <v>132.76</v>
      </c>
      <c r="AA7" s="25">
        <v>114.83</v>
      </c>
      <c r="AB7" s="25">
        <v>110.45</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2969.38</v>
      </c>
      <c r="AU7" s="25">
        <v>2142.33</v>
      </c>
      <c r="AV7" s="25">
        <v>2857.83</v>
      </c>
      <c r="AW7" s="25">
        <v>3438.5</v>
      </c>
      <c r="AX7" s="25">
        <v>1943.39</v>
      </c>
      <c r="AY7" s="25">
        <v>371.81</v>
      </c>
      <c r="AZ7" s="25">
        <v>384.23</v>
      </c>
      <c r="BA7" s="25">
        <v>364.3</v>
      </c>
      <c r="BB7" s="25">
        <v>378.87</v>
      </c>
      <c r="BC7" s="25">
        <v>362.35</v>
      </c>
      <c r="BD7" s="25">
        <v>239.69</v>
      </c>
      <c r="BE7" s="25">
        <v>78.400000000000006</v>
      </c>
      <c r="BF7" s="25">
        <v>73.180000000000007</v>
      </c>
      <c r="BG7" s="25">
        <v>90.45</v>
      </c>
      <c r="BH7" s="25">
        <v>75.55</v>
      </c>
      <c r="BI7" s="25">
        <v>72.83</v>
      </c>
      <c r="BJ7" s="25">
        <v>465.85</v>
      </c>
      <c r="BK7" s="25">
        <v>439.43</v>
      </c>
      <c r="BL7" s="25">
        <v>438.41</v>
      </c>
      <c r="BM7" s="25">
        <v>430.23</v>
      </c>
      <c r="BN7" s="25">
        <v>429.24</v>
      </c>
      <c r="BO7" s="25">
        <v>264.86</v>
      </c>
      <c r="BP7" s="25">
        <v>100.36</v>
      </c>
      <c r="BQ7" s="25">
        <v>93.86</v>
      </c>
      <c r="BR7" s="25">
        <v>87.28</v>
      </c>
      <c r="BS7" s="25">
        <v>95.4</v>
      </c>
      <c r="BT7" s="25">
        <v>88.35</v>
      </c>
      <c r="BU7" s="25">
        <v>92.39</v>
      </c>
      <c r="BV7" s="25">
        <v>94.41</v>
      </c>
      <c r="BW7" s="25">
        <v>90.96</v>
      </c>
      <c r="BX7" s="25">
        <v>90.66</v>
      </c>
      <c r="BY7" s="25">
        <v>90.78</v>
      </c>
      <c r="BZ7" s="25">
        <v>97.59</v>
      </c>
      <c r="CA7" s="25">
        <v>220.3</v>
      </c>
      <c r="CB7" s="25">
        <v>235.55</v>
      </c>
      <c r="CC7" s="25">
        <v>216.23</v>
      </c>
      <c r="CD7" s="25">
        <v>232.32</v>
      </c>
      <c r="CE7" s="25">
        <v>251.44</v>
      </c>
      <c r="CF7" s="25">
        <v>192.98</v>
      </c>
      <c r="CG7" s="25">
        <v>192.13</v>
      </c>
      <c r="CH7" s="25">
        <v>197.04</v>
      </c>
      <c r="CI7" s="25">
        <v>199.33</v>
      </c>
      <c r="CJ7" s="25">
        <v>202.75</v>
      </c>
      <c r="CK7" s="25">
        <v>181.66</v>
      </c>
      <c r="CL7" s="25">
        <v>54.12</v>
      </c>
      <c r="CM7" s="25">
        <v>57.15</v>
      </c>
      <c r="CN7" s="25">
        <v>54.3</v>
      </c>
      <c r="CO7" s="25">
        <v>54.46</v>
      </c>
      <c r="CP7" s="25">
        <v>56.96</v>
      </c>
      <c r="CQ7" s="25">
        <v>54.43</v>
      </c>
      <c r="CR7" s="25">
        <v>53.87</v>
      </c>
      <c r="CS7" s="25">
        <v>54.49</v>
      </c>
      <c r="CT7" s="25">
        <v>54.8</v>
      </c>
      <c r="CU7" s="25">
        <v>55.47</v>
      </c>
      <c r="CV7" s="25">
        <v>60.21</v>
      </c>
      <c r="CW7" s="25">
        <v>95.1</v>
      </c>
      <c r="CX7" s="25">
        <v>93.55</v>
      </c>
      <c r="CY7" s="25">
        <v>96.86</v>
      </c>
      <c r="CZ7" s="25">
        <v>95.08</v>
      </c>
      <c r="DA7" s="25">
        <v>91.35</v>
      </c>
      <c r="DB7" s="25">
        <v>79.44</v>
      </c>
      <c r="DC7" s="25">
        <v>79.489999999999995</v>
      </c>
      <c r="DD7" s="25">
        <v>78.8</v>
      </c>
      <c r="DE7" s="25">
        <v>77.98</v>
      </c>
      <c r="DF7" s="25">
        <v>76.97</v>
      </c>
      <c r="DG7" s="25">
        <v>89.21</v>
      </c>
      <c r="DH7" s="25">
        <v>74.72</v>
      </c>
      <c r="DI7" s="25">
        <v>76.38</v>
      </c>
      <c r="DJ7" s="25">
        <v>77.22</v>
      </c>
      <c r="DK7" s="25">
        <v>77.17</v>
      </c>
      <c r="DL7" s="25">
        <v>75.78</v>
      </c>
      <c r="DM7" s="25">
        <v>49.39</v>
      </c>
      <c r="DN7" s="25">
        <v>50.75</v>
      </c>
      <c r="DO7" s="25">
        <v>51.72</v>
      </c>
      <c r="DP7" s="25">
        <v>52.27</v>
      </c>
      <c r="DQ7" s="25">
        <v>52.87</v>
      </c>
      <c r="DR7" s="25">
        <v>52.41</v>
      </c>
      <c r="DS7" s="25">
        <v>0</v>
      </c>
      <c r="DT7" s="25">
        <v>0</v>
      </c>
      <c r="DU7" s="25">
        <v>0</v>
      </c>
      <c r="DV7" s="25">
        <v>0</v>
      </c>
      <c r="DW7" s="25">
        <v>0</v>
      </c>
      <c r="DX7" s="25">
        <v>18.57</v>
      </c>
      <c r="DY7" s="25">
        <v>21.14</v>
      </c>
      <c r="DZ7" s="25">
        <v>22.12</v>
      </c>
      <c r="EA7" s="25">
        <v>25.67</v>
      </c>
      <c r="EB7" s="25">
        <v>26.86</v>
      </c>
      <c r="EC7" s="25">
        <v>26.78</v>
      </c>
      <c r="ED7" s="25">
        <v>0</v>
      </c>
      <c r="EE7" s="25">
        <v>0</v>
      </c>
      <c r="EF7" s="25">
        <v>0</v>
      </c>
      <c r="EG7" s="25">
        <v>0</v>
      </c>
      <c r="EH7" s="25">
        <v>0</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2026-01-26T04:14:04Z</cp:lastPrinted>
  <dcterms:created xsi:type="dcterms:W3CDTF">2025-12-12T09:14:39Z</dcterms:created>
  <dcterms:modified xsi:type="dcterms:W3CDTF">2026-03-05T03:48:15Z</dcterms:modified>
  <cp:category/>
</cp:coreProperties>
</file>