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D1FDC8FE-6E7F-486B-B574-5A6EEA94315A}" xr6:coauthVersionLast="47" xr6:coauthVersionMax="47" xr10:uidLastSave="{00000000-0000-0000-0000-000000000000}"/>
  <workbookProtection workbookAlgorithmName="SHA-512" workbookHashValue="xjEAVtKMLIKN2OB9jOGuvHKgabVeQoDFV9ctwIy0Ro0Jg7hTij2enTPieyK0cwXc93vR3oG8AcrozyouVQK+kw==" workbookSaltValue="zh8IG9EJvZRQzOo1gQN8G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AL10" i="4"/>
  <c r="I10" i="4"/>
  <c r="B10" i="4"/>
  <c r="BB8" i="4"/>
  <c r="AT8" i="4"/>
  <c r="AL8" i="4"/>
  <c r="AD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<sst xmlns="http://schemas.openxmlformats.org/spreadsheetml/2006/main" count="228" uniqueCount="112">
  <si>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</si>
  <si>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</si>
  <si>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</si>
  <si>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</si>
  <si>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</si>
  <si>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</si>
  <si>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</si>
  <si>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</si>
  <si>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</si>
  <si>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</si>
  <si>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</si>
  <si>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</si>
  <si>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</si>
  <si>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</si>
  <si>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</si>
  <si>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</si>
  <si>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</si>
  <si>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</si>
  <si>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</si>
  <si>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</si>
  <si>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</si>
  <si>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</si>
  <si>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</si>
  <si>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</si>
  <si>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</si>
  <si>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</si>
  <si>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</si>
  <si>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</si>
  <si>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</si>
  <si>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</si>
  <si>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</si>
  <si>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</si>
  <si>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</si>
  <si>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</si>
  <si>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</si>
  <si>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</si>
  <si>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</si>
  <si>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</si>
  <si>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</si>
  <si>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</si>
  <si>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</si>
  <si>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</si>
  <si>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</si>
  <si>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</si>
  <si>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</si>
  <si>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</si>
  <si>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</si>
  <si>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</si>
  <si>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</si>
  <si>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</si>
  <si>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</si>
  <si>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</si>
  <si>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</si>
  <si>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</si>
  <si>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</si>
  <si>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</si>
  <si>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</si>
  <si>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</si>
  <si>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</si>
  <si>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</si>
  <si>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</si>
  <si>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</si>
  <si>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</si>
  <si>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</si>
  <si>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</si>
  <si>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</si>
  <si>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</si>
  <si>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</si>
  <si>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</si>
  <si>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</si>
  <si>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</si>
  <si>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</si>
  <si>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</si>
  <si>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</si>
  <si>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</si>
  <si>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</si>
  <si>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</si>
  <si>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</si>
  <si>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</si>
  <si>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</si>
  <si>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</si>
  <si>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</si>
  <si>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</si>
  <si>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</si>
  <si>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</si>
  <si>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</si>
  <si>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</si>
  <si>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</si>
  <si>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</si>
  <si>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</si>
  <si>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</si>
  <si>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</si>
  <si>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</si>
  <si>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多古町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</si>
  <si>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</si>
  <si>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</si>
  <si>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</si>
  <si>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</si>
  <si>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</si>
  <si>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</si>
  <si>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</si>
  <si>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</si>
  <si>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</si>
  <si>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</si>
  <si>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</si>
  <si>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</si>
  <si>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</si>
  <si>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</si>
  <si>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</si>
  <si>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水道施設の老朽化による更新や管路の耐震化を計画的に進めていかなければならないが、人口減少による給水収益の減少や企業債の償還により、資金残高が減少している状況にある。
　このような財源確保の見通しが厳しい中ではあるが、安全で安定した事業を継続するためより一層の経営改善に努めていくと同時に、料金バランスを見通して検討する必要がある。</t>
    <rPh sb="141" eb="143">
      <t>ドウジ</t>
    </rPh>
    <rPh sb="145" eb="147">
      <t>リョウキン</t>
    </rPh>
    <rPh sb="152" eb="154">
      <t>ミトオ</t>
    </rPh>
    <rPh sb="156" eb="158">
      <t>ケントウ</t>
    </rPh>
    <phoneticPr fontId="4"/>
  </si>
  <si>
    <t>　有形固定資産減価償却率は老朽化した水道管及び施設の更新が進んでいないことから年々増加しており、必要な更新投資を先送りしてきたことが伺える。今後は、施設更新計画に基づく計画的な更新を着実に進めていく必要がある。
　管路経年化率については、法定耐用年数40年を超えた管路は遂に全体の６割を超過した。この事実を重く受け止めて、重要度および優先度を考慮した管路の更新をはじめ、本更新計画で示す事業を着実に実施していくことが求められる。</t>
    <rPh sb="74" eb="80">
      <t>シセツコウシンケイカク</t>
    </rPh>
    <rPh sb="81" eb="82">
      <t>モト</t>
    </rPh>
    <rPh sb="91" eb="93">
      <t>チャクジツ</t>
    </rPh>
    <rPh sb="94" eb="95">
      <t>スス</t>
    </rPh>
    <rPh sb="135" eb="136">
      <t>ツイ</t>
    </rPh>
    <rPh sb="143" eb="145">
      <t>チョウカ</t>
    </rPh>
    <phoneticPr fontId="4"/>
  </si>
  <si>
    <t xml:space="preserve">  経常収支比率は前年度より営業費用が増加したため比率は減少となった。水道施設の多くが更新時期を迎えることから、今後も維持管理費の増加が見込まれる。
  累積欠損金比率については、令和2年度からは累積欠損金は生じていないが、給水収益は減少傾向にあり、引続き経営改善に努めていく必要はある。
 流動比率については流動資産が微増で、企業債償還の終了もあり流動負債が減少し、流動比率が大きく増加した。
 企業債残高対給水収益比率については企業債残高が減少しているため、比率も減少傾向であるが、水道事業施設更新計画に基づく更新を開始しており、今後は上昇していく見込みである。
 料金回収率および給水原価については、多古町水道事業経営戦略の改定やボトルウォーター「多古水」製造の増加、原水および浄水費における修繕費の増加や動力費の高騰により経常費用が増加したため、料金回収率は減少し、給水原価は上昇した。
 施設利用率については適切な施設規模を検討していく必要がある。
 有収率は無収水量(漏水)が更なる増加傾向にあり、下落が続いていることから、AI診断調査により漏水箇所を特定して効率よく有収率を上げるべく委託業務を開始したところであり、また計画的・効率的に老朽管の更新を着実に進めていく必要がある。</t>
    <rPh sb="19" eb="21">
      <t>ゾウカ</t>
    </rPh>
    <rPh sb="28" eb="30">
      <t>ゲンショウ</t>
    </rPh>
    <rPh sb="90" eb="92">
      <t>レイワ</t>
    </rPh>
    <rPh sb="93" eb="95">
      <t>ネンド</t>
    </rPh>
    <rPh sb="98" eb="100">
      <t>ルイセキ</t>
    </rPh>
    <rPh sb="100" eb="103">
      <t>ケッソンキン</t>
    </rPh>
    <rPh sb="104" eb="105">
      <t>ショウ</t>
    </rPh>
    <rPh sb="164" eb="166">
      <t>キギョウ</t>
    </rPh>
    <rPh sb="166" eb="167">
      <t>サイ</t>
    </rPh>
    <rPh sb="167" eb="169">
      <t>ショウカン</t>
    </rPh>
    <rPh sb="170" eb="172">
      <t>シュウリョウ</t>
    </rPh>
    <rPh sb="175" eb="179">
      <t>リュウドウフサイ</t>
    </rPh>
    <rPh sb="180" eb="182">
      <t>ゲンショウ</t>
    </rPh>
    <rPh sb="184" eb="188">
      <t>リュウドウヒリツ</t>
    </rPh>
    <rPh sb="189" eb="190">
      <t>オオ</t>
    </rPh>
    <rPh sb="192" eb="194">
      <t>ゾウカ</t>
    </rPh>
    <rPh sb="260" eb="262">
      <t>カイシ</t>
    </rPh>
    <rPh sb="267" eb="269">
      <t>コンゴ</t>
    </rPh>
    <rPh sb="270" eb="272">
      <t>ジョウショウ</t>
    </rPh>
    <rPh sb="276" eb="278">
      <t>ミコ</t>
    </rPh>
    <rPh sb="303" eb="310">
      <t>タコマチスイドウジギョウ</t>
    </rPh>
    <rPh sb="310" eb="314">
      <t>ケイエイセンリャク</t>
    </rPh>
    <rPh sb="315" eb="317">
      <t>カイテイ</t>
    </rPh>
    <rPh sb="337" eb="339">
      <t>ゲンスイ</t>
    </rPh>
    <rPh sb="342" eb="345">
      <t>ジョウスイヒ</t>
    </rPh>
    <rPh sb="349" eb="352">
      <t>シュウゼンヒ</t>
    </rPh>
    <rPh sb="353" eb="355">
      <t>ゾウカ</t>
    </rPh>
    <rPh sb="356" eb="359">
      <t>ドウリョクヒ</t>
    </rPh>
    <rPh sb="360" eb="362">
      <t>コウトウ</t>
    </rPh>
    <rPh sb="365" eb="369">
      <t>ケイジョウヒヨウ</t>
    </rPh>
    <rPh sb="370" eb="372">
      <t>ゾウカ</t>
    </rPh>
    <rPh sb="377" eb="382">
      <t>リョウキンカイシュウリツ</t>
    </rPh>
    <rPh sb="383" eb="385">
      <t>ゲンショウ</t>
    </rPh>
    <rPh sb="392" eb="394">
      <t>ジョウショウ</t>
    </rPh>
    <rPh sb="444" eb="445">
      <t>サラ</t>
    </rPh>
    <rPh sb="470" eb="474">
      <t>シンダンチョウサ</t>
    </rPh>
    <rPh sb="477" eb="481">
      <t>ロウスイカショ</t>
    </rPh>
    <rPh sb="482" eb="484">
      <t>トクテイ</t>
    </rPh>
    <rPh sb="486" eb="488">
      <t>コウリツ</t>
    </rPh>
    <rPh sb="490" eb="493">
      <t>ユウシュウリツ</t>
    </rPh>
    <rPh sb="494" eb="495">
      <t>ア</t>
    </rPh>
    <rPh sb="499" eb="503">
      <t>イタクギョウム</t>
    </rPh>
    <rPh sb="504" eb="506">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</si>
</sst>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FD-47BB-8AA6-2EF5004AD93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9EFD-47BB-8AA6-2EF5004AD93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42.23</c:v>
                </c:pt>
                <c:pt idx="1">
                  <c:v>43.24</c:v>
                </c:pt>
                <c:pt idx="2">
                  <c:v>43.41</c:v>
                </c:pt>
                <c:pt idx="3">
                  <c:v>43.72</c:v>
                </c:pt>
                <c:pt idx="4">
                  <c:v>44.44</c:v>
                </c:pt>
              </c:numCache>
            </c:numRef>
          </c:val>
          <c:extLst>
            <c:ext xmlns:c16="http://schemas.microsoft.com/office/drawing/2014/chart" uri="{C3380CC4-5D6E-409C-BE32-E72D297353CC}">
              <c16:uniqueId val="{00000000-D4F6-4CC2-AE3B-93B971BD8D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4F6-4CC2-AE3B-93B971BD8D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73.8</c:v>
                </c:pt>
                <c:pt idx="1">
                  <c:v>70.790000000000006</c:v>
                </c:pt>
                <c:pt idx="2">
                  <c:v>68.78</c:v>
                </c:pt>
                <c:pt idx="3">
                  <c:v>68.33</c:v>
                </c:pt>
                <c:pt idx="4">
                  <c:v>66.62</c:v>
                </c:pt>
              </c:numCache>
            </c:numRef>
          </c:val>
          <c:extLst>
            <c:ext xmlns:c16="http://schemas.microsoft.com/office/drawing/2014/chart" uri="{C3380CC4-5D6E-409C-BE32-E72D297353CC}">
              <c16:uniqueId val="{00000000-16A3-4CB2-9FD4-21BEBDC94CF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16A3-4CB2-9FD4-21BEBDC94CF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113.92</c:v>
                </c:pt>
                <c:pt idx="1">
                  <c:v>115.57</c:v>
                </c:pt>
                <c:pt idx="2">
                  <c:v>116.67</c:v>
                </c:pt>
                <c:pt idx="3">
                  <c:v>126.66</c:v>
                </c:pt>
                <c:pt idx="4">
                  <c:v>122.22</c:v>
                </c:pt>
              </c:numCache>
            </c:numRef>
          </c:val>
          <c:extLst>
            <c:ext xmlns:c16="http://schemas.microsoft.com/office/drawing/2014/chart" uri="{C3380CC4-5D6E-409C-BE32-E72D297353CC}">
              <c16:uniqueId val="{00000000-2B50-4FCA-BDEC-941CAE339C4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2B50-4FCA-BDEC-941CAE339C4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63.51</c:v>
                </c:pt>
                <c:pt idx="1">
                  <c:v>65.44</c:v>
                </c:pt>
                <c:pt idx="2">
                  <c:v>67.040000000000006</c:v>
                </c:pt>
                <c:pt idx="3">
                  <c:v>68.72</c:v>
                </c:pt>
                <c:pt idx="4">
                  <c:v>70.27</c:v>
                </c:pt>
              </c:numCache>
            </c:numRef>
          </c:val>
          <c:extLst>
            <c:ext xmlns:c16="http://schemas.microsoft.com/office/drawing/2014/chart" uri="{C3380CC4-5D6E-409C-BE32-E72D297353CC}">
              <c16:uniqueId val="{00000000-3AFC-469A-905E-8E7F43B135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AFC-469A-905E-8E7F43B135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30.87</c:v>
                </c:pt>
                <c:pt idx="4" formatCode="#,##0.00;&quot;△&quot;#,##0.00;&quot;-&quot;">
                  <c:v>60.94</c:v>
                </c:pt>
              </c:numCache>
            </c:numRef>
          </c:val>
          <c:extLst>
            <c:ext xmlns:c16="http://schemas.microsoft.com/office/drawing/2014/chart" uri="{C3380CC4-5D6E-409C-BE32-E72D297353CC}">
              <c16:uniqueId val="{00000000-3144-49C4-B078-89F385EBE3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144-49C4-B078-89F385EBE3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EC-4F1A-A292-28FE2DD67A1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A5EC-4F1A-A292-28FE2DD67A1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223.58</c:v>
                </c:pt>
                <c:pt idx="1">
                  <c:v>226.63</c:v>
                </c:pt>
                <c:pt idx="2">
                  <c:v>210.31</c:v>
                </c:pt>
                <c:pt idx="3">
                  <c:v>277.3</c:v>
                </c:pt>
                <c:pt idx="4">
                  <c:v>427.82</c:v>
                </c:pt>
              </c:numCache>
            </c:numRef>
          </c:val>
          <c:extLst>
            <c:ext xmlns:c16="http://schemas.microsoft.com/office/drawing/2014/chart" uri="{C3380CC4-5D6E-409C-BE32-E72D297353CC}">
              <c16:uniqueId val="{00000000-3220-4881-B2A7-CB76AB0F0C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220-4881-B2A7-CB76AB0F0C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415.23</c:v>
                </c:pt>
                <c:pt idx="1">
                  <c:v>365.07</c:v>
                </c:pt>
                <c:pt idx="2">
                  <c:v>318.08999999999997</c:v>
                </c:pt>
                <c:pt idx="3">
                  <c:v>269.93</c:v>
                </c:pt>
                <c:pt idx="4">
                  <c:v>269.32</c:v>
                </c:pt>
              </c:numCache>
            </c:numRef>
          </c:val>
          <c:extLst>
            <c:ext xmlns:c16="http://schemas.microsoft.com/office/drawing/2014/chart" uri="{C3380CC4-5D6E-409C-BE32-E72D297353CC}">
              <c16:uniqueId val="{00000000-7D8D-4DC4-93B3-9AD7CC05B5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D8D-4DC4-93B3-9AD7CC05B5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111.72</c:v>
                </c:pt>
                <c:pt idx="1">
                  <c:v>115.14</c:v>
                </c:pt>
                <c:pt idx="2">
                  <c:v>108.99</c:v>
                </c:pt>
                <c:pt idx="3">
                  <c:v>118.54</c:v>
                </c:pt>
                <c:pt idx="4">
                  <c:v>111.23</c:v>
                </c:pt>
              </c:numCache>
            </c:numRef>
          </c:val>
          <c:extLst>
            <c:ext xmlns:c16="http://schemas.microsoft.com/office/drawing/2014/chart" uri="{C3380CC4-5D6E-409C-BE32-E72D297353CC}">
              <c16:uniqueId val="{00000000-3E96-4AFF-9943-4D1EE5BE62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3E96-4AFF-9943-4D1EE5BE62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190.02</c:v>
                </c:pt>
                <c:pt idx="1">
                  <c:v>184.84</c:v>
                </c:pt>
                <c:pt idx="2">
                  <c:v>195.89</c:v>
                </c:pt>
                <c:pt idx="3">
                  <c:v>180.64</c:v>
                </c:pt>
                <c:pt idx="4">
                  <c:v>193.06</c:v>
                </c:pt>
              </c:numCache>
            </c:numRef>
          </c:val>
          <c:extLst>
            <c:ext xmlns:c16="http://schemas.microsoft.com/office/drawing/2014/chart" uri="{C3380CC4-5D6E-409C-BE32-E72D297353CC}">
              <c16:uniqueId val="{00000000-B778-424F-94A0-07F6903753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B778-424F-94A0-07F6903753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多古町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13426</v>
      </c>
      <c r="AM8" s="65"/>
      <c r="AN8" s="65"/>
      <c r="AO8" s="65"/>
      <c r="AP8" s="65"/>
      <c r="AQ8" s="65"/>
      <c r="AR8" s="65"/>
      <c r="AS8" s="65"/>
      <c r="AT8" s="36">
        <f>データ!$S$6</f>
        <v>72.8</v>
      </c>
      <c r="AU8" s="37"/>
      <c r="AV8" s="37"/>
      <c r="AW8" s="37"/>
      <c r="AX8" s="37"/>
      <c r="AY8" s="37"/>
      <c r="AZ8" s="37"/>
      <c r="BA8" s="37"/>
      <c r="BB8" s="54">
        <f>データ!$T$6</f>
        <v>184.42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74.88</v>
      </c>
      <c r="J10" s="37"/>
      <c r="K10" s="37"/>
      <c r="L10" s="37"/>
      <c r="M10" s="37"/>
      <c r="N10" s="37"/>
      <c r="O10" s="64"/>
      <c r="P10" s="54">
        <f>データ!$P$6</f>
        <v>94.75</v>
      </c>
      <c r="Q10" s="54"/>
      <c r="R10" s="54"/>
      <c r="S10" s="54"/>
      <c r="T10" s="54"/>
      <c r="U10" s="54"/>
      <c r="V10" s="54"/>
      <c r="W10" s="65">
        <f>データ!$Q$6</f>
        <v>3960</v>
      </c>
      <c r="X10" s="65"/>
      <c r="Y10" s="65"/>
      <c r="Z10" s="65"/>
      <c r="AA10" s="65"/>
      <c r="AB10" s="65"/>
      <c r="AC10" s="65"/>
      <c r="AD10" s="2"/>
      <c r="AE10" s="2"/>
      <c r="AF10" s="2"/>
      <c r="AG10" s="2"/>
      <c r="AH10" s="2"/>
      <c r="AI10" s="2"/>
      <c r="AJ10" s="2"/>
      <c r="AK10" s="2"/>
      <c r="AL10" s="65">
        <f>データ!$U$6</f>
        <v>12575</v>
      </c>
      <c r="AM10" s="65"/>
      <c r="AN10" s="65"/>
      <c r="AO10" s="65"/>
      <c r="AP10" s="65"/>
      <c r="AQ10" s="65"/>
      <c r="AR10" s="65"/>
      <c r="AS10" s="65"/>
      <c r="AT10" s="36">
        <f>データ!$V$6</f>
        <v>72.8</v>
      </c>
      <c r="AU10" s="37"/>
      <c r="AV10" s="37"/>
      <c r="AW10" s="37"/>
      <c r="AX10" s="37"/>
      <c r="AY10" s="37"/>
      <c r="AZ10" s="37"/>
      <c r="BA10" s="37"/>
      <c r="BB10" s="54">
        <f>データ!$W$6</f>
        <v>172.73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PCTsWB78t4HUwwvvegycVYadyYoWUIZhFMWgDkw6GpyZwDJqw625QT3IgGCt7yrXJGd6hpdb5UxJ+iW+TRt1w==" saltValue="YCkOhxxGsVzPjOD+UARY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123471</v>
      </c>
      <c r="D6" s="20">
        <f t="shared" si="3"/>
        <v>46</v>
      </c>
      <c r="E6" s="20">
        <f t="shared" si="3"/>
        <v>1</v>
      </c>
      <c r="F6" s="20">
        <f t="shared" si="3"/>
        <v>0</v>
      </c>
      <c r="G6" s="20">
        <f t="shared" si="3"/>
        <v>1</v>
      </c>
      <c r="H6" s="20" t="str">
        <f t="shared" si="3"/>
        <v>千葉県　多古町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74.88</v>
      </c>
      <c r="P6" s="21">
        <f t="shared" si="3"/>
        <v>94.75</v>
      </c>
      <c r="Q6" s="21">
        <f t="shared" si="3"/>
        <v>3960</v>
      </c>
      <c r="R6" s="21">
        <f t="shared" si="3"/>
        <v>13426</v>
      </c>
      <c r="S6" s="21">
        <f t="shared" si="3"/>
        <v>72.8</v>
      </c>
      <c r="T6" s="21">
        <f t="shared" si="3"/>
        <v>184.42</v>
      </c>
      <c r="U6" s="21">
        <f t="shared" si="3"/>
        <v>12575</v>
      </c>
      <c r="V6" s="21">
        <f t="shared" si="3"/>
        <v>72.8</v>
      </c>
      <c r="W6" s="21">
        <f t="shared" si="3"/>
        <v>172.73</v>
      </c>
      <c r="X6" s="22">
        <f>IF(X7="",NA(),X7)</f>
        <v>113.92</v>
      </c>
      <c r="Y6" s="22">
        <f t="shared" ref="Y6:AG6" si="4">IF(Y7="",NA(),Y7)</f>
        <v>115.57</v>
      </c>
      <c r="Z6" s="22">
        <f t="shared" si="4"/>
        <v>116.67</v>
      </c>
      <c r="AA6" s="22">
        <f t="shared" si="4"/>
        <v>126.66</v>
      </c>
      <c r="AB6" s="22">
        <f t="shared" si="4"/>
        <v>122.22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223.58</v>
      </c>
      <c r="AU6" s="22">
        <f t="shared" ref="AU6:BC6" si="6">IF(AU7="",NA(),AU7)</f>
        <v>226.63</v>
      </c>
      <c r="AV6" s="22">
        <f t="shared" si="6"/>
        <v>210.31</v>
      </c>
      <c r="AW6" s="22">
        <f t="shared" si="6"/>
        <v>277.3</v>
      </c>
      <c r="AX6" s="22">
        <f t="shared" si="6"/>
        <v>427.82</v>
      </c>
      <c r="AY6" s="22">
        <f t="shared" si="6"/>
        <v>371.81</v>
      </c>
      <c r="AZ6" s="22">
        <f t="shared" si="6"/>
        <v>384.23</v>
      </c>
      <c r="BA6" s="22">
        <f t="shared" si="6"/>
        <v>364.3</v>
      </c>
      <c r="BB6" s="22">
        <f t="shared" si="6"/>
        <v>378.87</v>
      </c>
      <c r="BC6" s="22">
        <f t="shared" si="6"/>
        <v>362.35</v>
      </c>
      <c r="BD6" s="21" t="str">
        <f>IF(BD7="","",IF(BD7="-","【-】","【"&amp;SUBSTITUTE(TEXT(BD7,"#,##0.00"),"-","△")&amp;"】"))</f>
        <v>【239.69】</v>
      </c>
      <c r="BE6" s="22">
        <f>IF(BE7="",NA(),BE7)</f>
        <v>415.23</v>
      </c>
      <c r="BF6" s="22">
        <f t="shared" ref="BF6:BN6" si="7">IF(BF7="",NA(),BF7)</f>
        <v>365.07</v>
      </c>
      <c r="BG6" s="22">
        <f t="shared" si="7"/>
        <v>318.08999999999997</v>
      </c>
      <c r="BH6" s="22">
        <f t="shared" si="7"/>
        <v>269.93</v>
      </c>
      <c r="BI6" s="22">
        <f t="shared" si="7"/>
        <v>269.32</v>
      </c>
      <c r="BJ6" s="22">
        <f t="shared" si="7"/>
        <v>465.85</v>
      </c>
      <c r="BK6" s="22">
        <f t="shared" si="7"/>
        <v>439.43</v>
      </c>
      <c r="BL6" s="22">
        <f t="shared" si="7"/>
        <v>438.41</v>
      </c>
      <c r="BM6" s="22">
        <f t="shared" si="7"/>
        <v>430.23</v>
      </c>
      <c r="BN6" s="22">
        <f t="shared" si="7"/>
        <v>429.24</v>
      </c>
      <c r="BO6" s="21" t="str">
        <f>IF(BO7="","",IF(BO7="-","【-】","【"&amp;SUBSTITUTE(TEXT(BO7,"#,##0.00"),"-","△")&amp;"】"))</f>
        <v>【264.86】</v>
      </c>
      <c r="BP6" s="22">
        <f>IF(BP7="",NA(),BP7)</f>
        <v>111.72</v>
      </c>
      <c r="BQ6" s="22">
        <f t="shared" ref="BQ6:BY6" si="8">IF(BQ7="",NA(),BQ7)</f>
        <v>115.14</v>
      </c>
      <c r="BR6" s="22">
        <f t="shared" si="8"/>
        <v>108.99</v>
      </c>
      <c r="BS6" s="22">
        <f t="shared" si="8"/>
        <v>118.54</v>
      </c>
      <c r="BT6" s="22">
        <f t="shared" si="8"/>
        <v>111.23</v>
      </c>
      <c r="BU6" s="22">
        <f t="shared" si="8"/>
        <v>92.39</v>
      </c>
      <c r="BV6" s="22">
        <f t="shared" si="8"/>
        <v>94.41</v>
      </c>
      <c r="BW6" s="22">
        <f t="shared" si="8"/>
        <v>90.96</v>
      </c>
      <c r="BX6" s="22">
        <f t="shared" si="8"/>
        <v>90.66</v>
      </c>
      <c r="BY6" s="22">
        <f t="shared" si="8"/>
        <v>90.78</v>
      </c>
      <c r="BZ6" s="21" t="str">
        <f>IF(BZ7="","",IF(BZ7="-","【-】","【"&amp;SUBSTITUTE(TEXT(BZ7,"#,##0.00"),"-","△")&amp;"】"))</f>
        <v>【97.59】</v>
      </c>
      <c r="CA6" s="22">
        <f>IF(CA7="",NA(),CA7)</f>
        <v>190.02</v>
      </c>
      <c r="CB6" s="22">
        <f t="shared" ref="CB6:CJ6" si="9">IF(CB7="",NA(),CB7)</f>
        <v>184.84</v>
      </c>
      <c r="CC6" s="22">
        <f t="shared" si="9"/>
        <v>195.89</v>
      </c>
      <c r="CD6" s="22">
        <f t="shared" si="9"/>
        <v>180.64</v>
      </c>
      <c r="CE6" s="22">
        <f t="shared" si="9"/>
        <v>193.06</v>
      </c>
      <c r="CF6" s="22">
        <f t="shared" si="9"/>
        <v>192.98</v>
      </c>
      <c r="CG6" s="22">
        <f t="shared" si="9"/>
        <v>192.13</v>
      </c>
      <c r="CH6" s="22">
        <f t="shared" si="9"/>
        <v>197.04</v>
      </c>
      <c r="CI6" s="22">
        <f t="shared" si="9"/>
        <v>199.33</v>
      </c>
      <c r="CJ6" s="22">
        <f t="shared" si="9"/>
        <v>202.75</v>
      </c>
      <c r="CK6" s="21" t="str">
        <f>IF(CK7="","",IF(CK7="-","【-】","【"&amp;SUBSTITUTE(TEXT(CK7,"#,##0.00"),"-","△")&amp;"】"))</f>
        <v>【181.66】</v>
      </c>
      <c r="CL6" s="22">
        <f>IF(CL7="",NA(),CL7)</f>
        <v>42.23</v>
      </c>
      <c r="CM6" s="22">
        <f t="shared" ref="CM6:CU6" si="10">IF(CM7="",NA(),CM7)</f>
        <v>43.24</v>
      </c>
      <c r="CN6" s="22">
        <f t="shared" si="10"/>
        <v>43.41</v>
      </c>
      <c r="CO6" s="22">
        <f t="shared" si="10"/>
        <v>43.72</v>
      </c>
      <c r="CP6" s="22">
        <f t="shared" si="10"/>
        <v>44.44</v>
      </c>
      <c r="CQ6" s="22">
        <f t="shared" si="10"/>
        <v>54.43</v>
      </c>
      <c r="CR6" s="22">
        <f t="shared" si="10"/>
        <v>53.87</v>
      </c>
      <c r="CS6" s="22">
        <f t="shared" si="10"/>
        <v>54.49</v>
      </c>
      <c r="CT6" s="22">
        <f t="shared" si="10"/>
        <v>54.8</v>
      </c>
      <c r="CU6" s="22">
        <f t="shared" si="10"/>
        <v>55.47</v>
      </c>
      <c r="CV6" s="21" t="str">
        <f>IF(CV7="","",IF(CV7="-","【-】","【"&amp;SUBSTITUTE(TEXT(CV7,"#,##0.00"),"-","△")&amp;"】"))</f>
        <v>【60.21】</v>
      </c>
      <c r="CW6" s="22">
        <f>IF(CW7="",NA(),CW7)</f>
        <v>73.8</v>
      </c>
      <c r="CX6" s="22">
        <f t="shared" ref="CX6:DF6" si="11">IF(CX7="",NA(),CX7)</f>
        <v>70.790000000000006</v>
      </c>
      <c r="CY6" s="22">
        <f t="shared" si="11"/>
        <v>68.78</v>
      </c>
      <c r="CZ6" s="22">
        <f t="shared" si="11"/>
        <v>68.33</v>
      </c>
      <c r="DA6" s="22">
        <f t="shared" si="11"/>
        <v>66.62</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63.51</v>
      </c>
      <c r="DI6" s="22">
        <f t="shared" ref="DI6:DQ6" si="12">IF(DI7="",NA(),DI7)</f>
        <v>65.44</v>
      </c>
      <c r="DJ6" s="22">
        <f t="shared" si="12"/>
        <v>67.040000000000006</v>
      </c>
      <c r="DK6" s="22">
        <f t="shared" si="12"/>
        <v>68.72</v>
      </c>
      <c r="DL6" s="22">
        <f t="shared" si="12"/>
        <v>70.27</v>
      </c>
      <c r="DM6" s="22">
        <f t="shared" si="12"/>
        <v>49.39</v>
      </c>
      <c r="DN6" s="22">
        <f t="shared" si="12"/>
        <v>50.75</v>
      </c>
      <c r="DO6" s="22">
        <f t="shared" si="12"/>
        <v>51.72</v>
      </c>
      <c r="DP6" s="22">
        <f t="shared" si="12"/>
        <v>52.27</v>
      </c>
      <c r="DQ6" s="22">
        <f t="shared" si="12"/>
        <v>52.87</v>
      </c>
      <c r="DR6" s="21" t="str">
        <f>IF(DR7="","",IF(DR7="-","【-】","【"&amp;SUBSTITUTE(TEXT(DR7,"#,##0.00"),"-","△")&amp;"】"))</f>
        <v>【52.41】</v>
      </c>
      <c r="DS6" s="21">
        <f>IF(DS7="",NA(),DS7)</f>
        <v>0</v>
      </c>
      <c r="DT6" s="21">
        <f t="shared" ref="DT6:EB6" si="13">IF(DT7="",NA(),DT7)</f>
        <v>0</v>
      </c>
      <c r="DU6" s="21">
        <f t="shared" si="13"/>
        <v>0</v>
      </c>
      <c r="DV6" s="22">
        <f t="shared" si="13"/>
        <v>30.87</v>
      </c>
      <c r="DW6" s="22">
        <f t="shared" si="13"/>
        <v>60.94</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123471</v>
      </c>
      <c r="D7" s="24">
        <v>46</v>
      </c>
      <c r="E7" s="24">
        <v>1</v>
      </c>
      <c r="F7" s="24">
        <v>0</v>
      </c>
      <c r="G7" s="24">
        <v>1</v>
      </c>
      <c r="H7" s="24" t="s">
        <v>93</v>
      </c>
      <c r="I7" s="24" t="s">
        <v>94</v>
      </c>
      <c r="J7" s="24" t="s">
        <v>95</v>
      </c>
      <c r="K7" s="24" t="s">
        <v>96</v>
      </c>
      <c r="L7" s="24" t="s">
        <v>97</v>
      </c>
      <c r="M7" s="24" t="s">
        <v>98</v>
      </c>
      <c r="N7" s="25" t="s">
        <v>99</v>
      </c>
      <c r="O7" s="25">
        <v>74.88</v>
      </c>
      <c r="P7" s="25">
        <v>94.75</v>
      </c>
      <c r="Q7" s="25">
        <v>3960</v>
      </c>
      <c r="R7" s="25">
        <v>13426</v>
      </c>
      <c r="S7" s="25">
        <v>72.8</v>
      </c>
      <c r="T7" s="25">
        <v>184.42</v>
      </c>
      <c r="U7" s="25">
        <v>12575</v>
      </c>
      <c r="V7" s="25">
        <v>72.8</v>
      </c>
      <c r="W7" s="25">
        <v>172.73</v>
      </c>
      <c r="X7" s="25">
        <v>113.92</v>
      </c>
      <c r="Y7" s="25">
        <v>115.57</v>
      </c>
      <c r="Z7" s="25">
        <v>116.67</v>
      </c>
      <c r="AA7" s="25">
        <v>126.66</v>
      </c>
      <c r="AB7" s="25">
        <v>122.22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223.58</v>
      </c>
      <c r="AU7" s="25">
        <v>226.63</v>
      </c>
      <c r="AV7" s="25">
        <v>210.31</v>
      </c>
      <c r="AW7" s="25">
        <v>277.3</v>
      </c>
      <c r="AX7" s="25">
        <v>427.82</v>
      </c>
      <c r="AY7" s="25">
        <v>371.81</v>
      </c>
      <c r="AZ7" s="25">
        <v>384.23</v>
      </c>
      <c r="BA7" s="25">
        <v>364.3</v>
      </c>
      <c r="BB7" s="25">
        <v>378.87</v>
      </c>
      <c r="BC7" s="25">
        <v>362.35</v>
      </c>
      <c r="BD7" s="25">
        <v>239.69</v>
      </c>
      <c r="BE7" s="25">
        <v>415.23</v>
      </c>
      <c r="BF7" s="25">
        <v>365.07</v>
      </c>
      <c r="BG7" s="25">
        <v>318.08999999999997</v>
      </c>
      <c r="BH7" s="25">
        <v>269.93</v>
      </c>
      <c r="BI7" s="25">
        <v>269.32</v>
      </c>
      <c r="BJ7" s="25">
        <v>465.85</v>
      </c>
      <c r="BK7" s="25">
        <v>439.43</v>
      </c>
      <c r="BL7" s="25">
        <v>438.41</v>
      </c>
      <c r="BM7" s="25">
        <v>430.23</v>
      </c>
      <c r="BN7" s="25">
        <v>429.24</v>
      </c>
      <c r="BO7" s="25">
        <v>264.86</v>
      </c>
      <c r="BP7" s="25">
        <v>111.72</v>
      </c>
      <c r="BQ7" s="25">
        <v>115.14</v>
      </c>
      <c r="BR7" s="25">
        <v>108.99</v>
      </c>
      <c r="BS7" s="25">
        <v>118.54</v>
      </c>
      <c r="BT7" s="25">
        <v>111.23</v>
      </c>
      <c r="BU7" s="25">
        <v>92.39</v>
      </c>
      <c r="BV7" s="25">
        <v>94.41</v>
      </c>
      <c r="BW7" s="25">
        <v>90.96</v>
      </c>
      <c r="BX7" s="25">
        <v>90.66</v>
      </c>
      <c r="BY7" s="25">
        <v>90.78</v>
      </c>
      <c r="BZ7" s="25">
        <v>97.59</v>
      </c>
      <c r="CA7" s="25">
        <v>190.02</v>
      </c>
      <c r="CB7" s="25">
        <v>184.84</v>
      </c>
      <c r="CC7" s="25">
        <v>195.89</v>
      </c>
      <c r="CD7" s="25">
        <v>180.64</v>
      </c>
      <c r="CE7" s="25">
        <v>193.06</v>
      </c>
      <c r="CF7" s="25">
        <v>192.98</v>
      </c>
      <c r="CG7" s="25">
        <v>192.13</v>
      </c>
      <c r="CH7" s="25">
        <v>197.04</v>
      </c>
      <c r="CI7" s="25">
        <v>199.33</v>
      </c>
      <c r="CJ7" s="25">
        <v>202.75</v>
      </c>
      <c r="CK7" s="25">
        <v>181.66</v>
      </c>
      <c r="CL7" s="25">
        <v>42.23</v>
      </c>
      <c r="CM7" s="25">
        <v>43.24</v>
      </c>
      <c r="CN7" s="25">
        <v>43.41</v>
      </c>
      <c r="CO7" s="25">
        <v>43.72</v>
      </c>
      <c r="CP7" s="25">
        <v>44.44</v>
      </c>
      <c r="CQ7" s="25">
        <v>54.43</v>
      </c>
      <c r="CR7" s="25">
        <v>53.87</v>
      </c>
      <c r="CS7" s="25">
        <v>54.49</v>
      </c>
      <c r="CT7" s="25">
        <v>54.8</v>
      </c>
      <c r="CU7" s="25">
        <v>55.47</v>
      </c>
      <c r="CV7" s="25">
        <v>60.21</v>
      </c>
      <c r="CW7" s="25">
        <v>73.8</v>
      </c>
      <c r="CX7" s="25">
        <v>70.790000000000006</v>
      </c>
      <c r="CY7" s="25">
        <v>68.78</v>
      </c>
      <c r="CZ7" s="25">
        <v>68.33</v>
      </c>
      <c r="DA7" s="25">
        <v>66.62</v>
      </c>
      <c r="DB7" s="25">
        <v>79.44</v>
      </c>
      <c r="DC7" s="25">
        <v>79.489999999999995</v>
      </c>
      <c r="DD7" s="25">
        <v>78.8</v>
      </c>
      <c r="DE7" s="25">
        <v>77.98</v>
      </c>
      <c r="DF7" s="25">
        <v>76.97</v>
      </c>
      <c r="DG7" s="25">
        <v>89.21</v>
      </c>
      <c r="DH7" s="25">
        <v>63.51</v>
      </c>
      <c r="DI7" s="25">
        <v>65.44</v>
      </c>
      <c r="DJ7" s="25">
        <v>67.040000000000006</v>
      </c>
      <c r="DK7" s="25">
        <v>68.72</v>
      </c>
      <c r="DL7" s="25">
        <v>70.27</v>
      </c>
      <c r="DM7" s="25">
        <v>49.39</v>
      </c>
      <c r="DN7" s="25">
        <v>50.75</v>
      </c>
      <c r="DO7" s="25">
        <v>51.72</v>
      </c>
      <c r="DP7" s="25">
        <v>52.27</v>
      </c>
      <c r="DQ7" s="25">
        <v>52.87</v>
      </c>
      <c r="DR7" s="25">
        <v>52.41</v>
      </c>
      <c r="DS7" s="25">
        <v>0</v>
      </c>
      <c r="DT7" s="25">
        <v>0</v>
      </c>
      <c r="DU7" s="25">
        <v>0</v>
      </c>
      <c r="DV7" s="25">
        <v>30.87</v>
      </c>
      <c r="DW7" s="25">
        <v>60.94</v>
      </c>
      <c r="DX7" s="25">
        <v>18.57</v>
      </c>
      <c r="DY7" s="25">
        <v>21.14</v>
      </c>
      <c r="DZ7" s="25">
        <v>22.12</v>
      </c>
      <c r="EA7" s="25">
        <v>25.67</v>
      </c>
      <c r="EB7" s="25">
        <v>26.86</v>
      </c>
      <c r="EC7" s="25">
        <v>26.78</v>
      </c>
      <c r="ED7" s="25">
        <v>0</v>
      </c>
      <c r="EE7" s="25">
        <v>0</v>
      </c>
      <c r="EF7" s="25">
        <v>0</v>
      </c>
      <c r="EG7" s="25">
        <v>0</v>
      </c>
      <c r="EH7" s="25">
        <v>0</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2026-01-26T00:32:48Z</cp:lastPrinted>
  <dcterms:created xsi:type="dcterms:W3CDTF">2025-12-12T09:14:39Z</dcterms:created>
  <dcterms:modified xsi:type="dcterms:W3CDTF">2026-03-05T03:48:14Z</dcterms:modified>
  <cp:category/>
</cp:coreProperties>
</file>