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9846D6D9-28D9-482D-88AB-94F7ED30FD9C}" xr6:coauthVersionLast="47" xr6:coauthVersionMax="47" xr10:uidLastSave="{00000000-0000-0000-0000-000000000000}"/>
  <workbookProtection workbookAlgorithmName="SHA-512" workbookHashValue="RuP199npq3MtFdrF27YFLFmbANk6EhGfKCtOGxKAPpF/XW1tfimnVJDO5D8Mm2DD1mrYVZo2WF2JRYuA2p9YTw==" workbookSaltValue="ZdRYQV0BQk06rsQYaQyIU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E85" i="4"/>
  <c r="BB10" i="4"/>
  <c r="AT10" i="4"/>
  <c r="W10" i="4"/>
  <c r="P10" i="4"/>
  <c r="B10" i="4"/>
  <c r="BB8" i="4"/>
  <c r="AT8" i="4"/>
  <c r="AL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<sst xmlns="http://schemas.openxmlformats.org/spreadsheetml/2006/main" count="228" uniqueCount="112">
  <si>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</si>
  <si>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</si>
  <si>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</si>
  <si>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</si>
  <si>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</si>
  <si>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</si>
  <si>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</si>
  <si>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</si>
  <si>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</si>
  <si>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</si>
  <si>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</si>
  <si>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</si>
  <si>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</si>
  <si>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</si>
  <si>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</si>
  <si>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</si>
  <si>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</si>
  <si>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</si>
  <si>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</si>
  <si>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</si>
  <si>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</si>
  <si>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</si>
  <si>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</si>
  <si>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</si>
  <si>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</si>
  <si>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</si>
  <si>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</si>
  <si>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</si>
  <si>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</si>
  <si>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</si>
  <si>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</si>
  <si>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</si>
  <si>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</si>
  <si>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</si>
  <si>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</si>
  <si>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</si>
  <si>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</si>
  <si>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</si>
  <si>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</si>
  <si>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</si>
  <si>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</si>
  <si>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</si>
  <si>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</si>
  <si>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</si>
  <si>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</si>
  <si>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</si>
  <si>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</si>
  <si>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</si>
  <si>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</si>
  <si>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</si>
  <si>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</si>
  <si>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</si>
  <si>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</si>
  <si>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</si>
  <si>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</si>
  <si>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</si>
  <si>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</si>
  <si>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</si>
  <si>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</si>
  <si>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</si>
  <si>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</si>
  <si>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</si>
  <si>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</si>
  <si>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</si>
  <si>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</si>
  <si>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</si>
  <si>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</si>
  <si>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</si>
  <si>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</si>
  <si>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</si>
  <si>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</si>
  <si>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</si>
  <si>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</si>
  <si>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</si>
  <si>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</si>
  <si>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</si>
  <si>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</si>
  <si>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</si>
  <si>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</si>
  <si>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</si>
  <si>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</si>
  <si>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</si>
  <si>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</si>
  <si>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</si>
  <si>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</si>
  <si>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</si>
  <si>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</si>
  <si>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</si>
  <si>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</si>
  <si>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</si>
  <si>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</si>
  <si>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</si>
  <si>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</si>
  <si>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神崎町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</si>
  <si>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</si>
  <si>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</si>
  <si>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</si>
  <si>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</si>
  <si>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</si>
  <si>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</si>
  <si>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</si>
  <si>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</si>
  <si>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</si>
  <si>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</si>
  <si>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</si>
  <si>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</si>
  <si>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</si>
  <si>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</si>
  <si>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</si>
  <si>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①有形固定資産減価償却率は、昨年度より上昇しており、今後、固定資産の適正な更新計画や財源の確保が必要となる。
②管路経年化率は、昨年より上昇しており、管路の老朽化が進行している。
③管路の更新については、管路経年化率が上昇傾向にあることから、計画的・効率的な更新に取り組んでいく必要がある。</t>
    <rPh sb="1" eb="3">
      <t>ユウケイ</t>
    </rPh>
    <rPh sb="3" eb="5">
      <t>コテイ</t>
    </rPh>
    <rPh sb="5" eb="7">
      <t>シサン</t>
    </rPh>
    <rPh sb="7" eb="11">
      <t>ゲンカショウキャク</t>
    </rPh>
    <rPh sb="11" eb="12">
      <t>リツ</t>
    </rPh>
    <rPh sb="14" eb="17">
      <t>サクネンド</t>
    </rPh>
    <rPh sb="19" eb="21">
      <t>ジョウショウ</t>
    </rPh>
    <rPh sb="26" eb="28">
      <t>コンゴ</t>
    </rPh>
    <rPh sb="29" eb="33">
      <t>コテイシサン</t>
    </rPh>
    <rPh sb="34" eb="36">
      <t>テキセイ</t>
    </rPh>
    <rPh sb="37" eb="41">
      <t>コウシンケイカク</t>
    </rPh>
    <rPh sb="42" eb="44">
      <t>ザイゲン</t>
    </rPh>
    <rPh sb="45" eb="47">
      <t>カクホ</t>
    </rPh>
    <rPh sb="48" eb="50">
      <t>ヒツヨウ</t>
    </rPh>
    <rPh sb="56" eb="62">
      <t>カンロケイネンカリツ</t>
    </rPh>
    <rPh sb="64" eb="66">
      <t>サクネン</t>
    </rPh>
    <rPh sb="68" eb="70">
      <t>ジョウショウ</t>
    </rPh>
    <rPh sb="75" eb="77">
      <t>カンロ</t>
    </rPh>
    <rPh sb="78" eb="81">
      <t>ロウキュウカ</t>
    </rPh>
    <rPh sb="82" eb="84">
      <t>シンコウ</t>
    </rPh>
    <rPh sb="91" eb="93">
      <t>カンロ</t>
    </rPh>
    <rPh sb="94" eb="96">
      <t>コウシン</t>
    </rPh>
    <phoneticPr fontId="4"/>
  </si>
  <si>
    <t xml:space="preserve">①経営の健全性・効率性
有収率は、経年管の廃止及び配水量の監視により平均値以上となっているので、今後も継続していく必要がある。
　近隣市町との広域化については、香取市・多古町と「香取ブロックにおける広域連携に係る検討会」を設置し、経営改善、経営強化のため様々な方法について定期的に検討をしていく必要がある。
②老朽化の状況
管路経年化率が上昇しているため、管路の更新を推進し、安定した水道供給を継続する必要がある。
</t>
    <rPh sb="1" eb="3">
      <t>ケイエイ</t>
    </rPh>
    <rPh sb="4" eb="7">
      <t>ケンゼンセイ</t>
    </rPh>
    <rPh sb="8" eb="11">
      <t>コウリツセイ</t>
    </rPh>
    <rPh sb="12" eb="15">
      <t>ユウシュウリツ</t>
    </rPh>
    <rPh sb="17" eb="19">
      <t>ケイネン</t>
    </rPh>
    <rPh sb="19" eb="20">
      <t>カン</t>
    </rPh>
    <rPh sb="21" eb="23">
      <t>ハイシ</t>
    </rPh>
    <rPh sb="23" eb="24">
      <t>オヨ</t>
    </rPh>
    <rPh sb="25" eb="27">
      <t>ハイスイ</t>
    </rPh>
    <rPh sb="27" eb="28">
      <t>リョウ</t>
    </rPh>
    <rPh sb="29" eb="31">
      <t>カンシ</t>
    </rPh>
    <rPh sb="34" eb="37">
      <t>ヘイキンチ</t>
    </rPh>
    <rPh sb="37" eb="39">
      <t>イジョウ</t>
    </rPh>
    <rPh sb="48" eb="50">
      <t>コンゴ</t>
    </rPh>
    <rPh sb="51" eb="53">
      <t>ケイゾク</t>
    </rPh>
    <rPh sb="57" eb="59">
      <t>ヒツヨウ</t>
    </rPh>
    <rPh sb="147" eb="149">
      <t>ヒツヨウ</t>
    </rPh>
    <rPh sb="155" eb="158">
      <t>ロウキュウカ</t>
    </rPh>
    <rPh sb="159" eb="161">
      <t>ジョウキョウ</t>
    </rPh>
    <rPh sb="162" eb="164">
      <t>カンロ</t>
    </rPh>
    <rPh sb="164" eb="166">
      <t>ケイネン</t>
    </rPh>
    <rPh sb="166" eb="167">
      <t>カ</t>
    </rPh>
    <rPh sb="167" eb="168">
      <t>リツ</t>
    </rPh>
    <rPh sb="169" eb="171">
      <t>ジョウショウ</t>
    </rPh>
    <rPh sb="178" eb="180">
      <t>カンロ</t>
    </rPh>
    <rPh sb="181" eb="183">
      <t>コウシン</t>
    </rPh>
    <rPh sb="184" eb="186">
      <t>スイシン</t>
    </rPh>
    <rPh sb="188" eb="190">
      <t>アンテイ</t>
    </rPh>
    <rPh sb="192" eb="194">
      <t>スイドウ</t>
    </rPh>
    <rPh sb="194" eb="196">
      <t>キョウキュウ</t>
    </rPh>
    <rPh sb="197" eb="199">
      <t>ケイゾク</t>
    </rPh>
    <rPh sb="201" eb="203">
      <t>ヒツヨウ</t>
    </rPh>
    <phoneticPr fontId="4"/>
  </si>
  <si>
    <t>①経常収支比率について全国・類似団体平均値より高い水準にあり、また、基準となる100%を上回っている。
②累積欠損金比率は、累積欠損金が発生していないため該当なし。
③流動比率は、基準となる100％以上、平均値以上であり十分な支払い能力があると考えられる。
④企業債残高対給水収益率は、施設等更新のための企業債等の借入れが増加すると上昇傾向が見込まれる。
⑤料金回収率は、供給単価を給水原価が若干上回っている。高料金対策として、基準外繰入を受けているため100％を下回っている。
⑥給水原価は、経常経費が減少したことで、前年度より微減しているが、施設や管路の更新による減価償却費費用の構成割合が高くなると増加が見込まれる。
⑦施設利用率は、水道施設工事が完了した後、当初計画された住宅団地開発が予定戸数を大きく減らして販売したため、計画人口と大きな差異が生じており現況では改善することは出来ない。
⑧有収率は、経年管の廃止及び配水量の監視を行っているため平均値以上となっている。</t>
    <rPh sb="34" eb="36">
      <t>キジュン</t>
    </rPh>
    <rPh sb="44" eb="45">
      <t>ウエ</t>
    </rPh>
    <rPh sb="77" eb="79">
      <t>ガイトウ</t>
    </rPh>
    <rPh sb="186" eb="188">
      <t>キョウキュウ</t>
    </rPh>
    <rPh sb="188" eb="190">
      <t>タンカ</t>
    </rPh>
    <rPh sb="191" eb="193">
      <t>キュウスイ</t>
    </rPh>
    <rPh sb="193" eb="195">
      <t>ゲンカ</t>
    </rPh>
    <rPh sb="196" eb="198">
      <t>ジャッカン</t>
    </rPh>
    <rPh sb="198" eb="200">
      <t>ウワマワ</t>
    </rPh>
    <rPh sb="205" eb="208">
      <t>コウリョウキン</t>
    </rPh>
    <rPh sb="208" eb="210">
      <t>タイサク</t>
    </rPh>
    <rPh sb="214" eb="216">
      <t>キジュン</t>
    </rPh>
    <rPh sb="216" eb="217">
      <t>ガイ</t>
    </rPh>
    <rPh sb="217" eb="219">
      <t>クリイレ</t>
    </rPh>
    <rPh sb="220" eb="221">
      <t>ウ</t>
    </rPh>
    <rPh sb="242" eb="244">
      <t>ゲンカ</t>
    </rPh>
    <rPh sb="246" eb="248">
      <t>ケイジョウ</t>
    </rPh>
    <rPh sb="248" eb="250">
      <t>ケイヒ</t>
    </rPh>
    <rPh sb="251" eb="253">
      <t>ゲンショウ</t>
    </rPh>
    <rPh sb="259" eb="262">
      <t>ゼンネンド</t>
    </rPh>
    <rPh sb="272" eb="274">
      <t>シセツ</t>
    </rPh>
    <rPh sb="275" eb="277">
      <t>カンロ</t>
    </rPh>
    <rPh sb="278" eb="280">
      <t>コウシン</t>
    </rPh>
    <rPh sb="283" eb="288">
      <t>ゲンカショウキャクヒ</t>
    </rPh>
    <rPh sb="288" eb="290">
      <t>ヒヨウ</t>
    </rPh>
    <rPh sb="291" eb="293">
      <t>コウセイ</t>
    </rPh>
    <rPh sb="293" eb="295">
      <t>ワリアイ</t>
    </rPh>
    <rPh sb="296" eb="297">
      <t>タカ</t>
    </rPh>
    <rPh sb="301" eb="303">
      <t>ゾウカ</t>
    </rPh>
    <rPh sb="305" eb="30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</si>
</sst>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82-46FA-89EE-C4A2D234C9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A082-46FA-89EE-C4A2D234C9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36.950000000000003</c:v>
                </c:pt>
                <c:pt idx="1">
                  <c:v>37.46</c:v>
                </c:pt>
                <c:pt idx="2">
                  <c:v>36.99</c:v>
                </c:pt>
                <c:pt idx="3">
                  <c:v>37.270000000000003</c:v>
                </c:pt>
                <c:pt idx="4">
                  <c:v>37.07</c:v>
                </c:pt>
              </c:numCache>
            </c:numRef>
          </c:val>
          <c:extLst>
            <c:ext xmlns:c16="http://schemas.microsoft.com/office/drawing/2014/chart" uri="{C3380CC4-5D6E-409C-BE32-E72D297353CC}">
              <c16:uniqueId val="{00000000-8CFA-4A14-96F6-5C307D3820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8CFA-4A14-96F6-5C307D3820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98.88</c:v>
                </c:pt>
                <c:pt idx="1">
                  <c:v>96.41</c:v>
                </c:pt>
                <c:pt idx="2">
                  <c:v>97.97</c:v>
                </c:pt>
                <c:pt idx="3">
                  <c:v>97.3</c:v>
                </c:pt>
                <c:pt idx="4">
                  <c:v>97.83</c:v>
                </c:pt>
              </c:numCache>
            </c:numRef>
          </c:val>
          <c:extLst>
            <c:ext xmlns:c16="http://schemas.microsoft.com/office/drawing/2014/chart" uri="{C3380CC4-5D6E-409C-BE32-E72D297353CC}">
              <c16:uniqueId val="{00000000-2BDB-467B-A190-BAD743049D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2BDB-467B-A190-BAD743049D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122.02</c:v>
                </c:pt>
                <c:pt idx="1">
                  <c:v>118.82</c:v>
                </c:pt>
                <c:pt idx="2">
                  <c:v>117.76</c:v>
                </c:pt>
                <c:pt idx="3">
                  <c:v>117.48</c:v>
                </c:pt>
                <c:pt idx="4">
                  <c:v>118.44</c:v>
                </c:pt>
              </c:numCache>
            </c:numRef>
          </c:val>
          <c:extLst>
            <c:ext xmlns:c16="http://schemas.microsoft.com/office/drawing/2014/chart" uri="{C3380CC4-5D6E-409C-BE32-E72D297353CC}">
              <c16:uniqueId val="{00000000-15BD-4625-8C4E-146F392A14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15BD-4625-8C4E-146F392A14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52.35</c:v>
                </c:pt>
                <c:pt idx="1">
                  <c:v>54.11</c:v>
                </c:pt>
                <c:pt idx="2">
                  <c:v>56.45</c:v>
                </c:pt>
                <c:pt idx="3">
                  <c:v>58.72</c:v>
                </c:pt>
                <c:pt idx="4">
                  <c:v>60.96</c:v>
                </c:pt>
              </c:numCache>
            </c:numRef>
          </c:val>
          <c:extLst>
            <c:ext xmlns:c16="http://schemas.microsoft.com/office/drawing/2014/chart" uri="{C3380CC4-5D6E-409C-BE32-E72D297353CC}">
              <c16:uniqueId val="{00000000-0816-4228-8279-061EBF059D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0816-4228-8279-061EBF059D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10.9</c:v>
                </c:pt>
                <c:pt idx="4" formatCode="#,##0.00;&quot;△&quot;#,##0.00;&quot;-&quot;">
                  <c:v>26.48</c:v>
                </c:pt>
              </c:numCache>
            </c:numRef>
          </c:val>
          <c:extLst>
            <c:ext xmlns:c16="http://schemas.microsoft.com/office/drawing/2014/chart" uri="{C3380CC4-5D6E-409C-BE32-E72D297353CC}">
              <c16:uniqueId val="{00000000-1302-4E53-A4CD-66EC18B773D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1302-4E53-A4CD-66EC18B773D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D3-4613-95C4-DC338EA036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48D3-4613-95C4-DC338EA036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518.85</c:v>
                </c:pt>
                <c:pt idx="1">
                  <c:v>496.76</c:v>
                </c:pt>
                <c:pt idx="2">
                  <c:v>505.94</c:v>
                </c:pt>
                <c:pt idx="3">
                  <c:v>548.5</c:v>
                </c:pt>
                <c:pt idx="4">
                  <c:v>724.83</c:v>
                </c:pt>
              </c:numCache>
            </c:numRef>
          </c:val>
          <c:extLst>
            <c:ext xmlns:c16="http://schemas.microsoft.com/office/drawing/2014/chart" uri="{C3380CC4-5D6E-409C-BE32-E72D297353CC}">
              <c16:uniqueId val="{00000000-7FA1-42A6-A666-D9D0A21336D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7FA1-42A6-A666-D9D0A21336D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222.16</c:v>
                </c:pt>
                <c:pt idx="1">
                  <c:v>217.28</c:v>
                </c:pt>
                <c:pt idx="2">
                  <c:v>181</c:v>
                </c:pt>
                <c:pt idx="3">
                  <c:v>144.53</c:v>
                </c:pt>
                <c:pt idx="4">
                  <c:v>107.81</c:v>
                </c:pt>
              </c:numCache>
            </c:numRef>
          </c:val>
          <c:extLst>
            <c:ext xmlns:c16="http://schemas.microsoft.com/office/drawing/2014/chart" uri="{C3380CC4-5D6E-409C-BE32-E72D297353CC}">
              <c16:uniqueId val="{00000000-B319-4392-B013-E78C2BAA07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B319-4392-B013-E78C2BAA07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100.03</c:v>
                </c:pt>
                <c:pt idx="1">
                  <c:v>97.09</c:v>
                </c:pt>
                <c:pt idx="2">
                  <c:v>93.17</c:v>
                </c:pt>
                <c:pt idx="3">
                  <c:v>94.92</c:v>
                </c:pt>
                <c:pt idx="4">
                  <c:v>95.98</c:v>
                </c:pt>
              </c:numCache>
            </c:numRef>
          </c:val>
          <c:extLst>
            <c:ext xmlns:c16="http://schemas.microsoft.com/office/drawing/2014/chart" uri="{C3380CC4-5D6E-409C-BE32-E72D297353CC}">
              <c16:uniqueId val="{00000000-6093-40E8-A8C5-27BB5500C9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6093-40E8-A8C5-27BB5500C9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218.29</c:v>
                </c:pt>
                <c:pt idx="1">
                  <c:v>225.8</c:v>
                </c:pt>
                <c:pt idx="2">
                  <c:v>235.86</c:v>
                </c:pt>
                <c:pt idx="3">
                  <c:v>231.98</c:v>
                </c:pt>
                <c:pt idx="4">
                  <c:v>230.5</c:v>
                </c:pt>
              </c:numCache>
            </c:numRef>
          </c:val>
          <c:extLst>
            <c:ext xmlns:c16="http://schemas.microsoft.com/office/drawing/2014/chart" uri="{C3380CC4-5D6E-409C-BE32-E72D297353CC}">
              <c16:uniqueId val="{00000000-ED75-46CB-95EC-347A08B52C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ED75-46CB-95EC-347A08B52C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zoomScaleSheetLayoutView="78"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神崎町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5634</v>
      </c>
      <c r="AM8" s="44"/>
      <c r="AN8" s="44"/>
      <c r="AO8" s="44"/>
      <c r="AP8" s="44"/>
      <c r="AQ8" s="44"/>
      <c r="AR8" s="44"/>
      <c r="AS8" s="44"/>
      <c r="AT8" s="45">
        <f>データ!$S$6</f>
        <v>19.899999999999999</v>
      </c>
      <c r="AU8" s="46"/>
      <c r="AV8" s="46"/>
      <c r="AW8" s="46"/>
      <c r="AX8" s="46"/>
      <c r="AY8" s="46"/>
      <c r="AZ8" s="46"/>
      <c r="BA8" s="46"/>
      <c r="BB8" s="47">
        <f>データ!$T$6</f>
        <v>283.12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93.05</v>
      </c>
      <c r="J10" s="46"/>
      <c r="K10" s="46"/>
      <c r="L10" s="46"/>
      <c r="M10" s="46"/>
      <c r="N10" s="46"/>
      <c r="O10" s="80"/>
      <c r="P10" s="47">
        <f>データ!$P$6</f>
        <v>82.11</v>
      </c>
      <c r="Q10" s="47"/>
      <c r="R10" s="47"/>
      <c r="S10" s="47"/>
      <c r="T10" s="47"/>
      <c r="U10" s="47"/>
      <c r="V10" s="47"/>
      <c r="W10" s="44">
        <f>データ!$Q$6</f>
        <v>4400</v>
      </c>
      <c r="X10" s="44"/>
      <c r="Y10" s="44"/>
      <c r="Z10" s="44"/>
      <c r="AA10" s="44"/>
      <c r="AB10" s="44"/>
      <c r="AC10" s="44"/>
      <c r="AD10" s="2"/>
      <c r="AE10" s="2"/>
      <c r="AF10" s="2"/>
      <c r="AG10" s="2"/>
      <c r="AH10" s="2"/>
      <c r="AI10" s="2"/>
      <c r="AJ10" s="2"/>
      <c r="AK10" s="2"/>
      <c r="AL10" s="44">
        <f>データ!$U$6</f>
        <v>4802</v>
      </c>
      <c r="AM10" s="44"/>
      <c r="AN10" s="44"/>
      <c r="AO10" s="44"/>
      <c r="AP10" s="44"/>
      <c r="AQ10" s="44"/>
      <c r="AR10" s="44"/>
      <c r="AS10" s="44"/>
      <c r="AT10" s="45">
        <f>データ!$V$6</f>
        <v>22.19</v>
      </c>
      <c r="AU10" s="46"/>
      <c r="AV10" s="46"/>
      <c r="AW10" s="46"/>
      <c r="AX10" s="46"/>
      <c r="AY10" s="46"/>
      <c r="AZ10" s="46"/>
      <c r="BA10" s="46"/>
      <c r="BB10" s="47">
        <f>データ!$W$6</f>
        <v>216.4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1Df3iYSLMVFHgSDIRBNU0llDBHC/4eWzlCviEVeeYRAUkLQhy2Lol7lXhP3y35oXKtJkU1QWKsqczVf/FrnxQ==" saltValue="RhdpeHvAVeKQ2WeHDCVv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123421</v>
      </c>
      <c r="D6" s="20">
        <f t="shared" si="3"/>
        <v>46</v>
      </c>
      <c r="E6" s="20">
        <f t="shared" si="3"/>
        <v>1</v>
      </c>
      <c r="F6" s="20">
        <f t="shared" si="3"/>
        <v>0</v>
      </c>
      <c r="G6" s="20">
        <f t="shared" si="3"/>
        <v>1</v>
      </c>
      <c r="H6" s="20" t="str">
        <f t="shared" si="3"/>
        <v>千葉県　神崎町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93.05</v>
      </c>
      <c r="P6" s="21">
        <f t="shared" si="3"/>
        <v>82.11</v>
      </c>
      <c r="Q6" s="21">
        <f t="shared" si="3"/>
        <v>4400</v>
      </c>
      <c r="R6" s="21">
        <f t="shared" si="3"/>
        <v>5634</v>
      </c>
      <c r="S6" s="21">
        <f t="shared" si="3"/>
        <v>19.899999999999999</v>
      </c>
      <c r="T6" s="21">
        <f t="shared" si="3"/>
        <v>283.12</v>
      </c>
      <c r="U6" s="21">
        <f t="shared" si="3"/>
        <v>4802</v>
      </c>
      <c r="V6" s="21">
        <f t="shared" si="3"/>
        <v>22.19</v>
      </c>
      <c r="W6" s="21">
        <f t="shared" si="3"/>
        <v>216.4</v>
      </c>
      <c r="X6" s="22">
        <f>IF(X7="",NA(),X7)</f>
        <v>122.02</v>
      </c>
      <c r="Y6" s="22">
        <f t="shared" ref="Y6:AG6" si="4">IF(Y7="",NA(),Y7)</f>
        <v>118.82</v>
      </c>
      <c r="Z6" s="22">
        <f t="shared" si="4"/>
        <v>117.76</v>
      </c>
      <c r="AA6" s="22">
        <f t="shared" si="4"/>
        <v>117.48</v>
      </c>
      <c r="AB6" s="22">
        <f t="shared" si="4"/>
        <v>118.44</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518.85</v>
      </c>
      <c r="AU6" s="22">
        <f t="shared" ref="AU6:BC6" si="6">IF(AU7="",NA(),AU7)</f>
        <v>496.76</v>
      </c>
      <c r="AV6" s="22">
        <f t="shared" si="6"/>
        <v>505.94</v>
      </c>
      <c r="AW6" s="22">
        <f t="shared" si="6"/>
        <v>548.5</v>
      </c>
      <c r="AX6" s="22">
        <f t="shared" si="6"/>
        <v>724.83</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222.16</v>
      </c>
      <c r="BF6" s="22">
        <f t="shared" ref="BF6:BN6" si="7">IF(BF7="",NA(),BF7)</f>
        <v>217.28</v>
      </c>
      <c r="BG6" s="22">
        <f t="shared" si="7"/>
        <v>181</v>
      </c>
      <c r="BH6" s="22">
        <f t="shared" si="7"/>
        <v>144.53</v>
      </c>
      <c r="BI6" s="22">
        <f t="shared" si="7"/>
        <v>107.81</v>
      </c>
      <c r="BJ6" s="22">
        <f t="shared" si="7"/>
        <v>556.47</v>
      </c>
      <c r="BK6" s="22">
        <f t="shared" si="7"/>
        <v>564.99</v>
      </c>
      <c r="BL6" s="22">
        <f t="shared" si="7"/>
        <v>631.39</v>
      </c>
      <c r="BM6" s="22">
        <f t="shared" si="7"/>
        <v>625.11</v>
      </c>
      <c r="BN6" s="22">
        <f t="shared" si="7"/>
        <v>602.79</v>
      </c>
      <c r="BO6" s="21" t="str">
        <f>IF(BO7="","",IF(BO7="-","【-】","【"&amp;SUBSTITUTE(TEXT(BO7,"#,##0.00"),"-","△")&amp;"】"))</f>
        <v>【264.86】</v>
      </c>
      <c r="BP6" s="22">
        <f>IF(BP7="",NA(),BP7)</f>
        <v>100.03</v>
      </c>
      <c r="BQ6" s="22">
        <f t="shared" ref="BQ6:BY6" si="8">IF(BQ7="",NA(),BQ7)</f>
        <v>97.09</v>
      </c>
      <c r="BR6" s="22">
        <f t="shared" si="8"/>
        <v>93.17</v>
      </c>
      <c r="BS6" s="22">
        <f t="shared" si="8"/>
        <v>94.92</v>
      </c>
      <c r="BT6" s="22">
        <f t="shared" si="8"/>
        <v>95.98</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218.29</v>
      </c>
      <c r="CB6" s="22">
        <f t="shared" ref="CB6:CJ6" si="9">IF(CB7="",NA(),CB7)</f>
        <v>225.8</v>
      </c>
      <c r="CC6" s="22">
        <f t="shared" si="9"/>
        <v>235.86</v>
      </c>
      <c r="CD6" s="22">
        <f t="shared" si="9"/>
        <v>231.98</v>
      </c>
      <c r="CE6" s="22">
        <f t="shared" si="9"/>
        <v>230.5</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36.950000000000003</v>
      </c>
      <c r="CM6" s="22">
        <f t="shared" ref="CM6:CU6" si="10">IF(CM7="",NA(),CM7)</f>
        <v>37.46</v>
      </c>
      <c r="CN6" s="22">
        <f t="shared" si="10"/>
        <v>36.99</v>
      </c>
      <c r="CO6" s="22">
        <f t="shared" si="10"/>
        <v>37.270000000000003</v>
      </c>
      <c r="CP6" s="22">
        <f t="shared" si="10"/>
        <v>37.07</v>
      </c>
      <c r="CQ6" s="22">
        <f t="shared" si="10"/>
        <v>39.94</v>
      </c>
      <c r="CR6" s="22">
        <f t="shared" si="10"/>
        <v>40.19</v>
      </c>
      <c r="CS6" s="22">
        <f t="shared" si="10"/>
        <v>41.14</v>
      </c>
      <c r="CT6" s="22">
        <f t="shared" si="10"/>
        <v>41.02</v>
      </c>
      <c r="CU6" s="22">
        <f t="shared" si="10"/>
        <v>43.22</v>
      </c>
      <c r="CV6" s="21" t="str">
        <f>IF(CV7="","",IF(CV7="-","【-】","【"&amp;SUBSTITUTE(TEXT(CV7,"#,##0.00"),"-","△")&amp;"】"))</f>
        <v>【60.21】</v>
      </c>
      <c r="CW6" s="22">
        <f>IF(CW7="",NA(),CW7)</f>
        <v>98.88</v>
      </c>
      <c r="CX6" s="22">
        <f t="shared" ref="CX6:DF6" si="11">IF(CX7="",NA(),CX7)</f>
        <v>96.41</v>
      </c>
      <c r="CY6" s="22">
        <f t="shared" si="11"/>
        <v>97.97</v>
      </c>
      <c r="CZ6" s="22">
        <f t="shared" si="11"/>
        <v>97.3</v>
      </c>
      <c r="DA6" s="22">
        <f t="shared" si="11"/>
        <v>97.83</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52.35</v>
      </c>
      <c r="DI6" s="22">
        <f t="shared" ref="DI6:DQ6" si="12">IF(DI7="",NA(),DI7)</f>
        <v>54.11</v>
      </c>
      <c r="DJ6" s="22">
        <f t="shared" si="12"/>
        <v>56.45</v>
      </c>
      <c r="DK6" s="22">
        <f t="shared" si="12"/>
        <v>58.72</v>
      </c>
      <c r="DL6" s="22">
        <f t="shared" si="12"/>
        <v>60.96</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2">
        <f t="shared" si="13"/>
        <v>10.9</v>
      </c>
      <c r="DW6" s="22">
        <f t="shared" si="13"/>
        <v>26.48</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2">
      <c r="A7" s="15"/>
      <c r="B7" s="24">
        <v>2024</v>
      </c>
      <c r="C7" s="24">
        <v>123421</v>
      </c>
      <c r="D7" s="24">
        <v>46</v>
      </c>
      <c r="E7" s="24">
        <v>1</v>
      </c>
      <c r="F7" s="24">
        <v>0</v>
      </c>
      <c r="G7" s="24">
        <v>1</v>
      </c>
      <c r="H7" s="24" t="s">
        <v>93</v>
      </c>
      <c r="I7" s="24" t="s">
        <v>94</v>
      </c>
      <c r="J7" s="24" t="s">
        <v>95</v>
      </c>
      <c r="K7" s="24" t="s">
        <v>96</v>
      </c>
      <c r="L7" s="24" t="s">
        <v>97</v>
      </c>
      <c r="M7" s="24" t="s">
        <v>98</v>
      </c>
      <c r="N7" s="25" t="s">
        <v>99</v>
      </c>
      <c r="O7" s="25">
        <v>93.05</v>
      </c>
      <c r="P7" s="25">
        <v>82.11</v>
      </c>
      <c r="Q7" s="25">
        <v>4400</v>
      </c>
      <c r="R7" s="25">
        <v>5634</v>
      </c>
      <c r="S7" s="25">
        <v>19.899999999999999</v>
      </c>
      <c r="T7" s="25">
        <v>283.12</v>
      </c>
      <c r="U7" s="25">
        <v>4802</v>
      </c>
      <c r="V7" s="25">
        <v>22.19</v>
      </c>
      <c r="W7" s="25">
        <v>216.4</v>
      </c>
      <c r="X7" s="25">
        <v>122.02</v>
      </c>
      <c r="Y7" s="25">
        <v>118.82</v>
      </c>
      <c r="Z7" s="25">
        <v>117.76</v>
      </c>
      <c r="AA7" s="25">
        <v>117.48</v>
      </c>
      <c r="AB7" s="25">
        <v>118.44</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518.85</v>
      </c>
      <c r="AU7" s="25">
        <v>496.76</v>
      </c>
      <c r="AV7" s="25">
        <v>505.94</v>
      </c>
      <c r="AW7" s="25">
        <v>548.5</v>
      </c>
      <c r="AX7" s="25">
        <v>724.83</v>
      </c>
      <c r="AY7" s="25">
        <v>381.07</v>
      </c>
      <c r="AZ7" s="25">
        <v>367.4</v>
      </c>
      <c r="BA7" s="25">
        <v>345.42</v>
      </c>
      <c r="BB7" s="25">
        <v>315.60000000000002</v>
      </c>
      <c r="BC7" s="25">
        <v>294.89</v>
      </c>
      <c r="BD7" s="25">
        <v>239.69</v>
      </c>
      <c r="BE7" s="25">
        <v>222.16</v>
      </c>
      <c r="BF7" s="25">
        <v>217.28</v>
      </c>
      <c r="BG7" s="25">
        <v>181</v>
      </c>
      <c r="BH7" s="25">
        <v>144.53</v>
      </c>
      <c r="BI7" s="25">
        <v>107.81</v>
      </c>
      <c r="BJ7" s="25">
        <v>556.47</v>
      </c>
      <c r="BK7" s="25">
        <v>564.99</v>
      </c>
      <c r="BL7" s="25">
        <v>631.39</v>
      </c>
      <c r="BM7" s="25">
        <v>625.11</v>
      </c>
      <c r="BN7" s="25">
        <v>602.79</v>
      </c>
      <c r="BO7" s="25">
        <v>264.86</v>
      </c>
      <c r="BP7" s="25">
        <v>100.03</v>
      </c>
      <c r="BQ7" s="25">
        <v>97.09</v>
      </c>
      <c r="BR7" s="25">
        <v>93.17</v>
      </c>
      <c r="BS7" s="25">
        <v>94.92</v>
      </c>
      <c r="BT7" s="25">
        <v>95.98</v>
      </c>
      <c r="BU7" s="25">
        <v>78.67</v>
      </c>
      <c r="BV7" s="25">
        <v>80.56</v>
      </c>
      <c r="BW7" s="25">
        <v>76.55</v>
      </c>
      <c r="BX7" s="25">
        <v>77.739999999999995</v>
      </c>
      <c r="BY7" s="25">
        <v>77.459999999999994</v>
      </c>
      <c r="BZ7" s="25">
        <v>97.59</v>
      </c>
      <c r="CA7" s="25">
        <v>218.29</v>
      </c>
      <c r="CB7" s="25">
        <v>225.8</v>
      </c>
      <c r="CC7" s="25">
        <v>235.86</v>
      </c>
      <c r="CD7" s="25">
        <v>231.98</v>
      </c>
      <c r="CE7" s="25">
        <v>230.5</v>
      </c>
      <c r="CF7" s="25">
        <v>257.95</v>
      </c>
      <c r="CG7" s="25">
        <v>260.87</v>
      </c>
      <c r="CH7" s="25">
        <v>269.25</v>
      </c>
      <c r="CI7" s="25">
        <v>274.94</v>
      </c>
      <c r="CJ7" s="25">
        <v>290.02999999999997</v>
      </c>
      <c r="CK7" s="25">
        <v>181.66</v>
      </c>
      <c r="CL7" s="25">
        <v>36.950000000000003</v>
      </c>
      <c r="CM7" s="25">
        <v>37.46</v>
      </c>
      <c r="CN7" s="25">
        <v>36.99</v>
      </c>
      <c r="CO7" s="25">
        <v>37.270000000000003</v>
      </c>
      <c r="CP7" s="25">
        <v>37.07</v>
      </c>
      <c r="CQ7" s="25">
        <v>39.94</v>
      </c>
      <c r="CR7" s="25">
        <v>40.19</v>
      </c>
      <c r="CS7" s="25">
        <v>41.14</v>
      </c>
      <c r="CT7" s="25">
        <v>41.02</v>
      </c>
      <c r="CU7" s="25">
        <v>43.22</v>
      </c>
      <c r="CV7" s="25">
        <v>60.21</v>
      </c>
      <c r="CW7" s="25">
        <v>98.88</v>
      </c>
      <c r="CX7" s="25">
        <v>96.41</v>
      </c>
      <c r="CY7" s="25">
        <v>97.97</v>
      </c>
      <c r="CZ7" s="25">
        <v>97.3</v>
      </c>
      <c r="DA7" s="25">
        <v>97.83</v>
      </c>
      <c r="DB7" s="25">
        <v>69.41</v>
      </c>
      <c r="DC7" s="25">
        <v>71.52</v>
      </c>
      <c r="DD7" s="25">
        <v>70.42</v>
      </c>
      <c r="DE7" s="25">
        <v>69.900000000000006</v>
      </c>
      <c r="DF7" s="25">
        <v>70.16</v>
      </c>
      <c r="DG7" s="25">
        <v>89.21</v>
      </c>
      <c r="DH7" s="25">
        <v>52.35</v>
      </c>
      <c r="DI7" s="25">
        <v>54.11</v>
      </c>
      <c r="DJ7" s="25">
        <v>56.45</v>
      </c>
      <c r="DK7" s="25">
        <v>58.72</v>
      </c>
      <c r="DL7" s="25">
        <v>60.96</v>
      </c>
      <c r="DM7" s="25">
        <v>53.25</v>
      </c>
      <c r="DN7" s="25">
        <v>53.4</v>
      </c>
      <c r="DO7" s="25">
        <v>52.14</v>
      </c>
      <c r="DP7" s="25">
        <v>53.49</v>
      </c>
      <c r="DQ7" s="25">
        <v>51.79</v>
      </c>
      <c r="DR7" s="25">
        <v>52.41</v>
      </c>
      <c r="DS7" s="25">
        <v>0</v>
      </c>
      <c r="DT7" s="25">
        <v>0</v>
      </c>
      <c r="DU7" s="25">
        <v>0</v>
      </c>
      <c r="DV7" s="25">
        <v>10.9</v>
      </c>
      <c r="DW7" s="25">
        <v>26.48</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2026-02-09T06:31:41Z</cp:lastPrinted>
  <dcterms:created xsi:type="dcterms:W3CDTF">2025-12-12T09:14:38Z</dcterms:created>
  <dcterms:modified xsi:type="dcterms:W3CDTF">2026-03-05T03:48:12Z</dcterms:modified>
  <cp:category/>
</cp:coreProperties>
</file>