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52B2D496-C380-439F-9968-E09606625F07}" xr6:coauthVersionLast="47" xr6:coauthVersionMax="47" xr10:uidLastSave="{00000000-0000-0000-0000-000000000000}"/>
  <workbookProtection workbookAlgorithmName="SHA-512" workbookHashValue="APcXn/uaYaLY6NtvdrjUNA06rUYPkhpQZyyj8xNwQ4JZ61SeZN80v9sceND31/QTRy+P4S1tq0xYU9M/DNzbUw==" workbookSaltValue="gwoAMchpPkSejG9dDnJvj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G85" i="4"/>
  <c r="AL10" i="4"/>
  <c r="AL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<sst xmlns="http://schemas.openxmlformats.org/spreadsheetml/2006/main" count="236" uniqueCount="116">
  <si>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</si>
  <si>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</si>
  <si>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</si>
  <si>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</si>
  <si>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</si>
  <si>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</si>
  <si>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</si>
  <si>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</si>
  <si>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</si>
  <si>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</si>
  <si>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</si>
  <si>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</si>
  <si>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</si>
  <si>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</si>
  <si>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</si>
  <si>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</si>
  <si>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</si>
  <si>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</si>
  <si>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</si>
  <si>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</si>
  <si>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</si>
  <si>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</si>
  <si>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</si>
  <si>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</si>
  <si>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</si>
  <si>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</si>
  <si>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</si>
  <si>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</si>
  <si>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</si>
  <si>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</si>
  <si>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</si>
  <si>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</si>
  <si>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</si>
  <si>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</si>
  <si>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</si>
  <si>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</si>
  <si>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</si>
  <si>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</si>
  <si>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</si>
  <si>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</si>
  <si>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</si>
  <si>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</si>
  <si>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</si>
  <si>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</si>
  <si>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</si>
  <si>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</si>
  <si>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</si>
  <si>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</si>
  <si>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</si>
  <si>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</si>
  <si>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</si>
  <si>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</si>
  <si>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</si>
  <si>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</si>
  <si>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</si>
  <si>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</si>
  <si>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</si>
  <si>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</si>
  <si>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</si>
  <si>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</si>
  <si>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</si>
  <si>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</si>
  <si>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</si>
  <si>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</si>
  <si>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</si>
  <si>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</si>
  <si>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</si>
  <si>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</si>
  <si>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</si>
  <si>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</si>
  <si>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</si>
  <si>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</si>
  <si>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</si>
  <si>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</si>
  <si>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</si>
  <si>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</si>
  <si>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</si>
  <si>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</si>
  <si>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</si>
  <si>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</si>
  <si>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</si>
  <si>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</si>
  <si>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</si>
  <si>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</si>
  <si>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</si>
  <si>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</si>
  <si>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</si>
  <si>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</si>
  <si>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</si>
  <si>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</si>
  <si>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</si>
  <si>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</si>
  <si>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</si>
  <si>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</si>
  <si>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</si>
  <si>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</si>
  <si>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</si>
  <si>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</si>
  <si>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</si>
  <si>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</si>
  <si>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</si>
  <si>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</si>
  <si>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</si>
  <si>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</si>
  <si>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</si>
  <si>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</si>
  <si>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</si>
  <si>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</si>
  <si>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</si>
  <si>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</si>
  <si>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</si>
  <si>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</si>
  <si>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</si>
  <si>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は、公共下水道事業と同様、赤字経営が続いている。②累積欠損金比率も類似団体平均と比較して極めて高い数値になっており、⑤経費回収率も100％に届かない状況が続いている。今後は、令和7年7月に料金の増額改定を実施し、今後ある程度の改善は見込まれるが、引き続き経営の改善を図っていく必要がある。しかし、当町の特定環境保全公共下水道事業については、⑧水洗化率のとおり類似団体よりもかなり下水道が整備されている状況にあることから、経費縮減による改善は難しいと考えている。
③流動比率については、基準となる100％を大きく上回っており、類似団体平均と比較しても高い水準を維持できていることから、現状問題はないと考えている。④企業債残高対事業規模比率は類似団体平均よりも良い状態にある。今後は、先に耐用年数を迎える公共下水道の更新に重点を移す必要があり、特定環境保全公共下水道事業の新設も現在計画されている区域の完了後は予定されていないことから、現状のまま推移すると考えている。</t>
    <phoneticPr fontId="4"/>
  </si>
  <si>
    <t>公共下水道事業と同様、依然として厳しい経営状況が続いている。収入の面については令和7年7月からの下水道使用料の増額改定によって多少の改善は期待されているが、支出の面については、類似団体と比較しても整備規模が大きいことから、大幅な経費縮減は難しいと考えている。
老朽化の状況については、公共下水道よりも新しいことから、更新までの余裕はある。将来的な更新に向けて公共下水道事業とのバランスを考慮した更新計画の策定を進めて行きたい。</t>
    <phoneticPr fontId="4"/>
  </si>
  <si>
    <t>特定環境保全公共下水道事業については、公共下水道事業よりも整備年が新しいことから、老朽化及び更新の重要性は低い状況にある。しかし、①有形固定資産減価償却率は年々上昇傾向にある。今後は公共下水道の更新と並行して考え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</si>
</sst>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0D-4884-A0B7-8DD02A44A2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640D-4884-A0B7-8DD02A44A2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17-4D5E-8BF6-971D1E4A84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9417-4D5E-8BF6-971D1E4A84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97.38</c:v>
                </c:pt>
                <c:pt idx="1">
                  <c:v>97.36</c:v>
                </c:pt>
                <c:pt idx="2">
                  <c:v>97.34</c:v>
                </c:pt>
                <c:pt idx="3">
                  <c:v>97.39</c:v>
                </c:pt>
                <c:pt idx="4">
                  <c:v>97.81</c:v>
                </c:pt>
              </c:numCache>
            </c:numRef>
          </c:val>
          <c:extLst>
            <c:ext xmlns:c16="http://schemas.microsoft.com/office/drawing/2014/chart" uri="{C3380CC4-5D6E-409C-BE32-E72D297353CC}">
              <c16:uniqueId val="{00000000-E082-44EB-A595-5E98ACE221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E082-44EB-A595-5E98ACE221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82.3</c:v>
                </c:pt>
                <c:pt idx="1">
                  <c:v>81.39</c:v>
                </c:pt>
                <c:pt idx="2">
                  <c:v>88.64</c:v>
                </c:pt>
                <c:pt idx="3">
                  <c:v>85.52</c:v>
                </c:pt>
                <c:pt idx="4">
                  <c:v>83.9</c:v>
                </c:pt>
              </c:numCache>
            </c:numRef>
          </c:val>
          <c:extLst>
            <c:ext xmlns:c16="http://schemas.microsoft.com/office/drawing/2014/chart" uri="{C3380CC4-5D6E-409C-BE32-E72D297353CC}">
              <c16:uniqueId val="{00000000-4E4D-43FB-8041-548572765C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4E4D-43FB-8041-548572765C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c:v>
                </c:pt>
                <c:pt idx="1">
                  <c:v>26.27</c:v>
                </c:pt>
                <c:pt idx="2">
                  <c:v>29.72</c:v>
                </c:pt>
                <c:pt idx="3">
                  <c:v>33.96</c:v>
                </c:pt>
                <c:pt idx="4">
                  <c:v>36.99</c:v>
                </c:pt>
              </c:numCache>
            </c:numRef>
          </c:val>
          <c:extLst>
            <c:ext xmlns:c16="http://schemas.microsoft.com/office/drawing/2014/chart" uri="{C3380CC4-5D6E-409C-BE32-E72D297353CC}">
              <c16:uniqueId val="{00000000-BC3D-4E11-AFE9-6A1870E966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BC3D-4E11-AFE9-6A1870E966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D0-4177-9E99-7BE16F8372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C9D0-4177-9E99-7BE16F8372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120.19</c:v>
                </c:pt>
                <c:pt idx="1">
                  <c:v>147.13999999999999</c:v>
                </c:pt>
                <c:pt idx="2">
                  <c:v>149.77000000000001</c:v>
                </c:pt>
                <c:pt idx="3">
                  <c:v>125.71</c:v>
                </c:pt>
                <c:pt idx="4">
                  <c:v>135.99</c:v>
                </c:pt>
              </c:numCache>
            </c:numRef>
          </c:val>
          <c:extLst>
            <c:ext xmlns:c16="http://schemas.microsoft.com/office/drawing/2014/chart" uri="{C3380CC4-5D6E-409C-BE32-E72D297353CC}">
              <c16:uniqueId val="{00000000-C534-4024-B7D0-793A10D1F4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C534-4024-B7D0-793A10D1F4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653.09</c:v>
                </c:pt>
                <c:pt idx="1">
                  <c:v>1052.17</c:v>
                </c:pt>
                <c:pt idx="2">
                  <c:v>1346.66</c:v>
                </c:pt>
                <c:pt idx="3">
                  <c:v>1548.45</c:v>
                </c:pt>
                <c:pt idx="4">
                  <c:v>317.25</c:v>
                </c:pt>
              </c:numCache>
            </c:numRef>
          </c:val>
          <c:extLst>
            <c:ext xmlns:c16="http://schemas.microsoft.com/office/drawing/2014/chart" uri="{C3380CC4-5D6E-409C-BE32-E72D297353CC}">
              <c16:uniqueId val="{00000000-053D-4CFA-80B7-BDF8DB1DB9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053D-4CFA-80B7-BDF8DB1DB9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176.96</c:v>
                </c:pt>
                <c:pt idx="1">
                  <c:v>267.52</c:v>
                </c:pt>
                <c:pt idx="2">
                  <c:v>262.83</c:v>
                </c:pt>
                <c:pt idx="3">
                  <c:v>181.77</c:v>
                </c:pt>
                <c:pt idx="4">
                  <c:v>196.52</c:v>
                </c:pt>
              </c:numCache>
            </c:numRef>
          </c:val>
          <c:extLst>
            <c:ext xmlns:c16="http://schemas.microsoft.com/office/drawing/2014/chart" uri="{C3380CC4-5D6E-409C-BE32-E72D297353CC}">
              <c16:uniqueId val="{00000000-3893-44E4-A58A-B4A4753544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3893-44E4-A58A-B4A4753544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72.319999999999993</c:v>
                </c:pt>
                <c:pt idx="1">
                  <c:v>69.3</c:v>
                </c:pt>
                <c:pt idx="2">
                  <c:v>61.67</c:v>
                </c:pt>
                <c:pt idx="3">
                  <c:v>82.15</c:v>
                </c:pt>
                <c:pt idx="4">
                  <c:v>80.91</c:v>
                </c:pt>
              </c:numCache>
            </c:numRef>
          </c:val>
          <c:extLst>
            <c:ext xmlns:c16="http://schemas.microsoft.com/office/drawing/2014/chart" uri="{C3380CC4-5D6E-409C-BE32-E72D297353CC}">
              <c16:uniqueId val="{00000000-8299-4694-90E8-BF8D99ADF21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8299-4694-90E8-BF8D99ADF21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291.77999999999997</c:v>
                </c:pt>
                <c:pt idx="1">
                  <c:v>305.32</c:v>
                </c:pt>
                <c:pt idx="2">
                  <c:v>295.32</c:v>
                </c:pt>
                <c:pt idx="3">
                  <c:v>268.86</c:v>
                </c:pt>
                <c:pt idx="4">
                  <c:v>268.23</c:v>
                </c:pt>
              </c:numCache>
            </c:numRef>
          </c:val>
          <c:extLst>
            <c:ext xmlns:c16="http://schemas.microsoft.com/office/drawing/2014/chart" uri="{C3380CC4-5D6E-409C-BE32-E72D297353CC}">
              <c16:uniqueId val="{00000000-43A3-40F5-8054-893A57D4CD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43A3-40F5-8054-893A57D4CD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酒々井町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20095</v>
      </c>
      <c r="AM8" s="44"/>
      <c r="AN8" s="44"/>
      <c r="AO8" s="44"/>
      <c r="AP8" s="44"/>
      <c r="AQ8" s="44"/>
      <c r="AR8" s="44"/>
      <c r="AS8" s="44"/>
      <c r="AT8" s="45">
        <f>データ!T6</f>
        <v>19.010000000000002</v>
      </c>
      <c r="AU8" s="45"/>
      <c r="AV8" s="45"/>
      <c r="AW8" s="45"/>
      <c r="AX8" s="45"/>
      <c r="AY8" s="45"/>
      <c r="AZ8" s="45"/>
      <c r="BA8" s="45"/>
      <c r="BB8" s="45">
        <f>データ!U6</f>
        <v>1057.08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81.73</v>
      </c>
      <c r="J10" s="45"/>
      <c r="K10" s="45"/>
      <c r="L10" s="45"/>
      <c r="M10" s="45"/>
      <c r="N10" s="45"/>
      <c r="O10" s="45"/>
      <c r="P10" s="45">
        <f>データ!P6</f>
        <v>6.14</v>
      </c>
      <c r="Q10" s="45"/>
      <c r="R10" s="45"/>
      <c r="S10" s="45"/>
      <c r="T10" s="45"/>
      <c r="U10" s="45"/>
      <c r="V10" s="45"/>
      <c r="W10" s="45">
        <f>データ!Q6</f>
        <v>84.3</v>
      </c>
      <c r="X10" s="45"/>
      <c r="Y10" s="45"/>
      <c r="Z10" s="45"/>
      <c r="AA10" s="45"/>
      <c r="AB10" s="45"/>
      <c r="AC10" s="45"/>
      <c r="AD10" s="44">
        <f>データ!R6</f>
        <v>2266</v>
      </c>
      <c r="AE10" s="44"/>
      <c r="AF10" s="44"/>
      <c r="AG10" s="44"/>
      <c r="AH10" s="44"/>
      <c r="AI10" s="44"/>
      <c r="AJ10" s="44"/>
      <c r="AK10" s="2"/>
      <c r="AL10" s="44">
        <f>データ!V6</f>
        <v>1234</v>
      </c>
      <c r="AM10" s="44"/>
      <c r="AN10" s="44"/>
      <c r="AO10" s="44"/>
      <c r="AP10" s="44"/>
      <c r="AQ10" s="44"/>
      <c r="AR10" s="44"/>
      <c r="AS10" s="44"/>
      <c r="AT10" s="45">
        <f>データ!W6</f>
        <v>1.23</v>
      </c>
      <c r="AU10" s="45"/>
      <c r="AV10" s="45"/>
      <c r="AW10" s="45"/>
      <c r="AX10" s="45"/>
      <c r="AY10" s="45"/>
      <c r="AZ10" s="45"/>
      <c r="BA10" s="45"/>
      <c r="BB10" s="45">
        <f>データ!X6</f>
        <v>1003.25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dR8lbpV5kJ/6R5COyKG0Agto7J5vi/mmqKTzQTDiSHILtxj5VBK0LslgYZjmBw4U+vqK/VJNVqdw3DaqYMdww==" saltValue="w+PW++AA7eRm/RU3IZOD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123226</v>
      </c>
      <c r="D6" s="19">
        <f t="shared" si="3"/>
        <v>46</v>
      </c>
      <c r="E6" s="19">
        <f t="shared" si="3"/>
        <v>17</v>
      </c>
      <c r="F6" s="19">
        <f t="shared" si="3"/>
        <v>4</v>
      </c>
      <c r="G6" s="19">
        <f t="shared" si="3"/>
        <v>0</v>
      </c>
      <c r="H6" s="19" t="str">
        <f t="shared" si="3"/>
        <v>千葉県　酒々井町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81.73</v>
      </c>
      <c r="P6" s="20">
        <f t="shared" si="3"/>
        <v>6.14</v>
      </c>
      <c r="Q6" s="20">
        <f t="shared" si="3"/>
        <v>84.3</v>
      </c>
      <c r="R6" s="20">
        <f t="shared" si="3"/>
        <v>2266</v>
      </c>
      <c r="S6" s="20">
        <f t="shared" si="3"/>
        <v>20095</v>
      </c>
      <c r="T6" s="20">
        <f t="shared" si="3"/>
        <v>19.010000000000002</v>
      </c>
      <c r="U6" s="20">
        <f t="shared" si="3"/>
        <v>1057.08</v>
      </c>
      <c r="V6" s="20">
        <f t="shared" si="3"/>
        <v>1234</v>
      </c>
      <c r="W6" s="20">
        <f t="shared" si="3"/>
        <v>1.23</v>
      </c>
      <c r="X6" s="20">
        <f t="shared" si="3"/>
        <v>1003.25</v>
      </c>
      <c r="Y6" s="21">
        <f>IF(Y7="",NA(),Y7)</f>
        <v>82.3</v>
      </c>
      <c r="Z6" s="21">
        <f t="shared" ref="Z6:AH6" si="4">IF(Z7="",NA(),Z7)</f>
        <v>81.39</v>
      </c>
      <c r="AA6" s="21">
        <f t="shared" si="4"/>
        <v>88.64</v>
      </c>
      <c r="AB6" s="21">
        <f t="shared" si="4"/>
        <v>85.52</v>
      </c>
      <c r="AC6" s="21">
        <f t="shared" si="4"/>
        <v>83.9</v>
      </c>
      <c r="AD6" s="21">
        <f t="shared" si="4"/>
        <v>102.7</v>
      </c>
      <c r="AE6" s="21">
        <f t="shared" si="4"/>
        <v>104.11</v>
      </c>
      <c r="AF6" s="21">
        <f t="shared" si="4"/>
        <v>101.98</v>
      </c>
      <c r="AG6" s="21">
        <f t="shared" si="4"/>
        <v>102.68</v>
      </c>
      <c r="AH6" s="21">
        <f t="shared" si="4"/>
        <v>103.79</v>
      </c>
      <c r="AI6" s="20" t="str">
        <f>IF(AI7="","",IF(AI7="-","【-】","【"&amp;SUBSTITUTE(TEXT(AI7,"#,##0.00"),"-","△")&amp;"】"))</f>
        <v>【105.07】</v>
      </c>
      <c r="AJ6" s="21">
        <f>IF(AJ7="",NA(),AJ7)</f>
        <v>120.19</v>
      </c>
      <c r="AK6" s="21">
        <f t="shared" ref="AK6:AS6" si="5">IF(AK7="",NA(),AK7)</f>
        <v>147.13999999999999</v>
      </c>
      <c r="AL6" s="21">
        <f t="shared" si="5"/>
        <v>149.77000000000001</v>
      </c>
      <c r="AM6" s="21">
        <f t="shared" si="5"/>
        <v>125.71</v>
      </c>
      <c r="AN6" s="21">
        <f t="shared" si="5"/>
        <v>135.99</v>
      </c>
      <c r="AO6" s="21">
        <f t="shared" si="5"/>
        <v>48.2</v>
      </c>
      <c r="AP6" s="21">
        <f t="shared" si="5"/>
        <v>46.91</v>
      </c>
      <c r="AQ6" s="21">
        <f t="shared" si="5"/>
        <v>52.27</v>
      </c>
      <c r="AR6" s="21">
        <f t="shared" si="5"/>
        <v>58.68</v>
      </c>
      <c r="AS6" s="21">
        <f t="shared" si="5"/>
        <v>53.87</v>
      </c>
      <c r="AT6" s="20" t="str">
        <f>IF(AT7="","",IF(AT7="-","【-】","【"&amp;SUBSTITUTE(TEXT(AT7,"#,##0.00"),"-","△")&amp;"】"))</f>
        <v>【63.54】</v>
      </c>
      <c r="AU6" s="21">
        <f>IF(AU7="",NA(),AU7)</f>
        <v>653.09</v>
      </c>
      <c r="AV6" s="21">
        <f t="shared" ref="AV6:BD6" si="6">IF(AV7="",NA(),AV7)</f>
        <v>1052.17</v>
      </c>
      <c r="AW6" s="21">
        <f t="shared" si="6"/>
        <v>1346.66</v>
      </c>
      <c r="AX6" s="21">
        <f t="shared" si="6"/>
        <v>1548.45</v>
      </c>
      <c r="AY6" s="21">
        <f t="shared" si="6"/>
        <v>317.25</v>
      </c>
      <c r="AZ6" s="21">
        <f t="shared" si="6"/>
        <v>46.85</v>
      </c>
      <c r="BA6" s="21">
        <f t="shared" si="6"/>
        <v>44.35</v>
      </c>
      <c r="BB6" s="21">
        <f t="shared" si="6"/>
        <v>41.51</v>
      </c>
      <c r="BC6" s="21">
        <f t="shared" si="6"/>
        <v>45.01</v>
      </c>
      <c r="BD6" s="21">
        <f t="shared" si="6"/>
        <v>46.37</v>
      </c>
      <c r="BE6" s="20" t="str">
        <f>IF(BE7="","",IF(BE7="-","【-】","【"&amp;SUBSTITUTE(TEXT(BE7,"#,##0.00"),"-","△")&amp;"】"))</f>
        <v>【50.90】</v>
      </c>
      <c r="BF6" s="21">
        <f>IF(BF7="",NA(),BF7)</f>
        <v>176.96</v>
      </c>
      <c r="BG6" s="21">
        <f t="shared" ref="BG6:BO6" si="7">IF(BG7="",NA(),BG7)</f>
        <v>267.52</v>
      </c>
      <c r="BH6" s="21">
        <f t="shared" si="7"/>
        <v>262.83</v>
      </c>
      <c r="BI6" s="21">
        <f t="shared" si="7"/>
        <v>181.77</v>
      </c>
      <c r="BJ6" s="21">
        <f t="shared" si="7"/>
        <v>196.52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72.319999999999993</v>
      </c>
      <c r="BR6" s="21">
        <f t="shared" ref="BR6:BZ6" si="8">IF(BR7="",NA(),BR7)</f>
        <v>69.3</v>
      </c>
      <c r="BS6" s="21">
        <f t="shared" si="8"/>
        <v>61.67</v>
      </c>
      <c r="BT6" s="21">
        <f t="shared" si="8"/>
        <v>82.15</v>
      </c>
      <c r="BU6" s="21">
        <f t="shared" si="8"/>
        <v>80.91</v>
      </c>
      <c r="BV6" s="21">
        <f t="shared" si="8"/>
        <v>82.88</v>
      </c>
      <c r="BW6" s="21">
        <f t="shared" si="8"/>
        <v>82.53</v>
      </c>
      <c r="BX6" s="21">
        <f t="shared" si="8"/>
        <v>81.81</v>
      </c>
      <c r="BY6" s="21">
        <f t="shared" si="8"/>
        <v>82.27</v>
      </c>
      <c r="BZ6" s="21">
        <f t="shared" si="8"/>
        <v>80.36</v>
      </c>
      <c r="CA6" s="20" t="str">
        <f>IF(CA7="","",IF(CA7="-","【-】","【"&amp;SUBSTITUTE(TEXT(CA7,"#,##0.00"),"-","△")&amp;"】"))</f>
        <v>【72.92】</v>
      </c>
      <c r="CB6" s="21">
        <f>IF(CB7="",NA(),CB7)</f>
        <v>291.77999999999997</v>
      </c>
      <c r="CC6" s="21">
        <f t="shared" ref="CC6:CK6" si="9">IF(CC7="",NA(),CC7)</f>
        <v>305.32</v>
      </c>
      <c r="CD6" s="21">
        <f t="shared" si="9"/>
        <v>295.32</v>
      </c>
      <c r="CE6" s="21">
        <f t="shared" si="9"/>
        <v>268.86</v>
      </c>
      <c r="CF6" s="21">
        <f t="shared" si="9"/>
        <v>268.23</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97.38</v>
      </c>
      <c r="CY6" s="21">
        <f t="shared" ref="CY6:DG6" si="11">IF(CY7="",NA(),CY7)</f>
        <v>97.36</v>
      </c>
      <c r="CZ6" s="21">
        <f t="shared" si="11"/>
        <v>97.34</v>
      </c>
      <c r="DA6" s="21">
        <f t="shared" si="11"/>
        <v>97.39</v>
      </c>
      <c r="DB6" s="21">
        <f t="shared" si="11"/>
        <v>97.81</v>
      </c>
      <c r="DC6" s="21">
        <f t="shared" si="11"/>
        <v>87.65</v>
      </c>
      <c r="DD6" s="21">
        <f t="shared" si="11"/>
        <v>88.15</v>
      </c>
      <c r="DE6" s="21">
        <f t="shared" si="11"/>
        <v>88.37</v>
      </c>
      <c r="DF6" s="21">
        <f t="shared" si="11"/>
        <v>88.66</v>
      </c>
      <c r="DG6" s="21">
        <f t="shared" si="11"/>
        <v>88.68</v>
      </c>
      <c r="DH6" s="20" t="str">
        <f>IF(DH7="","",IF(DH7="-","【-】","【"&amp;SUBSTITUTE(TEXT(DH7,"#,##0.00"),"-","△")&amp;"】"))</f>
        <v>【86.31】</v>
      </c>
      <c r="DI6" s="21">
        <f>IF(DI7="",NA(),DI7)</f>
        <v>24</v>
      </c>
      <c r="DJ6" s="21">
        <f t="shared" ref="DJ6:DR6" si="12">IF(DJ7="",NA(),DJ7)</f>
        <v>26.27</v>
      </c>
      <c r="DK6" s="21">
        <f t="shared" si="12"/>
        <v>29.72</v>
      </c>
      <c r="DL6" s="21">
        <f t="shared" si="12"/>
        <v>33.96</v>
      </c>
      <c r="DM6" s="21">
        <f t="shared" si="12"/>
        <v>36.99</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123226</v>
      </c>
      <c r="D7" s="23">
        <v>46</v>
      </c>
      <c r="E7" s="23">
        <v>17</v>
      </c>
      <c r="F7" s="23">
        <v>4</v>
      </c>
      <c r="G7" s="23">
        <v>0</v>
      </c>
      <c r="H7" s="23" t="s">
        <v>96</v>
      </c>
      <c r="I7" s="23" t="s">
        <v>97</v>
      </c>
      <c r="J7" s="23" t="s">
        <v>98</v>
      </c>
      <c r="K7" s="23" t="s">
        <v>99</v>
      </c>
      <c r="L7" s="23" t="s">
        <v>100</v>
      </c>
      <c r="M7" s="23" t="s">
        <v>101</v>
      </c>
      <c r="N7" s="24" t="s">
        <v>102</v>
      </c>
      <c r="O7" s="24">
        <v>81.73</v>
      </c>
      <c r="P7" s="24">
        <v>6.14</v>
      </c>
      <c r="Q7" s="24">
        <v>84.3</v>
      </c>
      <c r="R7" s="24">
        <v>2266</v>
      </c>
      <c r="S7" s="24">
        <v>20095</v>
      </c>
      <c r="T7" s="24">
        <v>19.010000000000002</v>
      </c>
      <c r="U7" s="24">
        <v>1057.08</v>
      </c>
      <c r="V7" s="24">
        <v>1234</v>
      </c>
      <c r="W7" s="24">
        <v>1.23</v>
      </c>
      <c r="X7" s="24">
        <v>1003.25</v>
      </c>
      <c r="Y7" s="24">
        <v>82.3</v>
      </c>
      <c r="Z7" s="24">
        <v>81.39</v>
      </c>
      <c r="AA7" s="24">
        <v>88.64</v>
      </c>
      <c r="AB7" s="24">
        <v>85.52</v>
      </c>
      <c r="AC7" s="24">
        <v>83.9</v>
      </c>
      <c r="AD7" s="24">
        <v>102.7</v>
      </c>
      <c r="AE7" s="24">
        <v>104.11</v>
      </c>
      <c r="AF7" s="24">
        <v>101.98</v>
      </c>
      <c r="AG7" s="24">
        <v>102.68</v>
      </c>
      <c r="AH7" s="24">
        <v>103.79</v>
      </c>
      <c r="AI7" s="24">
        <v>105.07</v>
      </c>
      <c r="AJ7" s="24">
        <v>120.19</v>
      </c>
      <c r="AK7" s="24">
        <v>147.13999999999999</v>
      </c>
      <c r="AL7" s="24">
        <v>149.77000000000001</v>
      </c>
      <c r="AM7" s="24">
        <v>125.71</v>
      </c>
      <c r="AN7" s="24">
        <v>135.99</v>
      </c>
      <c r="AO7" s="24">
        <v>48.2</v>
      </c>
      <c r="AP7" s="24">
        <v>46.91</v>
      </c>
      <c r="AQ7" s="24">
        <v>52.27</v>
      </c>
      <c r="AR7" s="24">
        <v>58.68</v>
      </c>
      <c r="AS7" s="24">
        <v>53.87</v>
      </c>
      <c r="AT7" s="24">
        <v>63.54</v>
      </c>
      <c r="AU7" s="24">
        <v>653.09</v>
      </c>
      <c r="AV7" s="24">
        <v>1052.17</v>
      </c>
      <c r="AW7" s="24">
        <v>1346.66</v>
      </c>
      <c r="AX7" s="24">
        <v>1548.45</v>
      </c>
      <c r="AY7" s="24">
        <v>317.25</v>
      </c>
      <c r="AZ7" s="24">
        <v>46.85</v>
      </c>
      <c r="BA7" s="24">
        <v>44.35</v>
      </c>
      <c r="BB7" s="24">
        <v>41.51</v>
      </c>
      <c r="BC7" s="24">
        <v>45.01</v>
      </c>
      <c r="BD7" s="24">
        <v>46.37</v>
      </c>
      <c r="BE7" s="24">
        <v>50.9</v>
      </c>
      <c r="BF7" s="24">
        <v>176.96</v>
      </c>
      <c r="BG7" s="24">
        <v>267.52</v>
      </c>
      <c r="BH7" s="24">
        <v>262.83</v>
      </c>
      <c r="BI7" s="24">
        <v>181.77</v>
      </c>
      <c r="BJ7" s="24">
        <v>196.52</v>
      </c>
      <c r="BK7" s="24">
        <v>1268.6300000000001</v>
      </c>
      <c r="BL7" s="24">
        <v>1283.69</v>
      </c>
      <c r="BM7" s="24">
        <v>1160.22</v>
      </c>
      <c r="BN7" s="24">
        <v>1141.98</v>
      </c>
      <c r="BO7" s="24">
        <v>1062.58</v>
      </c>
      <c r="BP7" s="24">
        <v>1099.1500000000001</v>
      </c>
      <c r="BQ7" s="24">
        <v>72.319999999999993</v>
      </c>
      <c r="BR7" s="24">
        <v>69.3</v>
      </c>
      <c r="BS7" s="24">
        <v>61.67</v>
      </c>
      <c r="BT7" s="24">
        <v>82.15</v>
      </c>
      <c r="BU7" s="24">
        <v>80.91</v>
      </c>
      <c r="BV7" s="24">
        <v>82.88</v>
      </c>
      <c r="BW7" s="24">
        <v>82.53</v>
      </c>
      <c r="BX7" s="24">
        <v>81.81</v>
      </c>
      <c r="BY7" s="24">
        <v>82.27</v>
      </c>
      <c r="BZ7" s="24">
        <v>80.36</v>
      </c>
      <c r="CA7" s="24">
        <v>72.92</v>
      </c>
      <c r="CB7" s="24">
        <v>291.77999999999997</v>
      </c>
      <c r="CC7" s="24">
        <v>305.32</v>
      </c>
      <c r="CD7" s="24">
        <v>295.32</v>
      </c>
      <c r="CE7" s="24">
        <v>268.86</v>
      </c>
      <c r="CF7" s="24">
        <v>268.23</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97.38</v>
      </c>
      <c r="CY7" s="24">
        <v>97.36</v>
      </c>
      <c r="CZ7" s="24">
        <v>97.34</v>
      </c>
      <c r="DA7" s="24">
        <v>97.39</v>
      </c>
      <c r="DB7" s="24">
        <v>97.81</v>
      </c>
      <c r="DC7" s="24">
        <v>87.65</v>
      </c>
      <c r="DD7" s="24">
        <v>88.15</v>
      </c>
      <c r="DE7" s="24">
        <v>88.37</v>
      </c>
      <c r="DF7" s="24">
        <v>88.66</v>
      </c>
      <c r="DG7" s="24">
        <v>88.68</v>
      </c>
      <c r="DH7" s="24">
        <v>86.31</v>
      </c>
      <c r="DI7" s="24">
        <v>24</v>
      </c>
      <c r="DJ7" s="24">
        <v>26.27</v>
      </c>
      <c r="DK7" s="24">
        <v>29.72</v>
      </c>
      <c r="DL7" s="24">
        <v>33.96</v>
      </c>
      <c r="DM7" s="24">
        <v>36.99</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2026-02-24T00:18:19Z</cp:lastPrinted>
  <dcterms:created xsi:type="dcterms:W3CDTF">2025-12-23T06:10:17Z</dcterms:created>
  <dcterms:modified xsi:type="dcterms:W3CDTF">2026-03-05T03:51:11Z</dcterms:modified>
  <cp:category/>
</cp:coreProperties>
</file>