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4DEF6F1C-E761-4D4E-8AC7-2B960592F450}" xr6:coauthVersionLast="47" xr6:coauthVersionMax="47" xr10:uidLastSave="{00000000-0000-0000-0000-000000000000}"/>
  <workbookProtection workbookAlgorithmName="SHA-512" workbookHashValue="eG7hpauNfdQkUk3qCUVM8GUc00kcbjjdMB4WhrFMpTqo2VUZH75UDjmKxc4dJtll+qhaAvPWmyIqCBWHFUEIPw==" workbookSaltValue="F11wAnFSOUEBXUYDh1clz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<sst xmlns="http://schemas.openxmlformats.org/spreadsheetml/2006/main" count="236" uniqueCount="116">
  <si>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</si>
  <si>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</si>
  <si>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</si>
  <si>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</si>
  <si>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</si>
  <si>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</si>
  <si>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</si>
  <si>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</si>
  <si>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</si>
  <si>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</si>
  <si>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</si>
  <si>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</si>
  <si>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</si>
  <si>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</si>
  <si>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</si>
  <si>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</si>
  <si>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</si>
  <si>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</si>
  <si>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</si>
  <si>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</si>
  <si>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</si>
  <si>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</si>
  <si>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</si>
  <si>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</si>
  <si>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</si>
  <si>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</si>
  <si>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</si>
  <si>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</si>
  <si>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</si>
  <si>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</si>
  <si>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</si>
  <si>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</si>
  <si>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</si>
  <si>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</si>
  <si>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</si>
  <si>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</si>
  <si>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</si>
  <si>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</si>
  <si>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</si>
  <si>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</si>
  <si>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</si>
  <si>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</si>
  <si>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</si>
  <si>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</si>
  <si>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</si>
  <si>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</si>
  <si>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</si>
  <si>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</si>
  <si>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</si>
  <si>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</si>
  <si>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</si>
  <si>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</si>
  <si>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</si>
  <si>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</si>
  <si>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</si>
  <si>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</si>
  <si>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</si>
  <si>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</si>
  <si>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</si>
  <si>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</si>
  <si>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</si>
  <si>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</si>
  <si>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</si>
  <si>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</si>
  <si>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</si>
  <si>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</si>
  <si>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</si>
  <si>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</si>
  <si>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</si>
  <si>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</si>
  <si>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</si>
  <si>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</si>
  <si>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</si>
  <si>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</si>
  <si>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</si>
  <si>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</si>
  <si>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</si>
  <si>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</si>
  <si>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</si>
  <si>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</si>
  <si>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</si>
  <si>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</si>
  <si>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</si>
  <si>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</si>
  <si>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</si>
  <si>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</si>
  <si>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</si>
  <si>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</si>
  <si>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</si>
  <si>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</si>
  <si>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</si>
  <si>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</si>
  <si>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</si>
  <si>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</si>
  <si>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</si>
  <si>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</si>
  <si>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</si>
  <si>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</si>
  <si>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</si>
  <si>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</si>
  <si>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</si>
  <si>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</si>
  <si>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</si>
  <si>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</si>
  <si>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</si>
  <si>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</si>
  <si>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</si>
  <si>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</si>
  <si>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</si>
  <si>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</si>
  <si>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</si>
  <si>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</si>
  <si>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</si>
  <si>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昨年より若干の改善は見られたが、依然80％台で推移しており、赤字経営が続いている。そのため②の累積欠損金比率も類似団体平均と比較して極めて高い数値になっており、⑤経費回収率も100％に届かない状況が続いている。今後は、令和7年7月に料金の増額改定を実施し、今後ある程度の改善は見込まれるが、引き続き経営の改善を図っていく必要がある。
③流動比率については、基準となる100％を大きく上回っており、類似団体平均と比較しても高い水準を維持できていることから、現状問題はないと考えている。④企業債残高対事業規模比率は類似団体平均よりも良い状態にあるが、今後、耐用年数を迎えた管渠の更新が必要となって来ることから、現在の水準を維持しつつ企業債の活用の拡充も視野に入る。</t>
    <rPh sb="12" eb="14">
      <t>サクネン</t>
    </rPh>
    <rPh sb="16" eb="18">
      <t>ジャッカン</t>
    </rPh>
    <rPh sb="19" eb="21">
      <t>カイゼン</t>
    </rPh>
    <rPh sb="22" eb="23">
      <t>ミ</t>
    </rPh>
    <rPh sb="136" eb="138">
      <t>ジッシ</t>
    </rPh>
    <rPh sb="140" eb="142">
      <t>コンゴ</t>
    </rPh>
    <phoneticPr fontId="4"/>
  </si>
  <si>
    <t>①有形固定資産減価償却率については、右肩上がりの状況が続いており、類似団体平均と比較しても高い数値となっていることから、今後は新設よりも老朽化施設の更新に重点を移していく必要があると考えている。
②管渠老朽化率及び③管渠改善率については、現状耐用年数を迎えた管渠が存在しないことから0となっているが、令和6年度以降は宅地造成の際に整備された管が一挙に耐用年数を迎えることから、計画的な更新が必要である。</t>
    <phoneticPr fontId="4"/>
  </si>
  <si>
    <t>経営状況としては依然として厳しい状況が続いているが、上記のとおり令和7年7月に料金の増額改定を実施し、今後ある程度の改善は見込まれる。しかし、流域下水道維持管理費負担金等、支出の面でも大幅な増額が見込まれていることから、引き続き経営の改善に向けた努力が必要である。老朽化の状況についても、有形固定資産償却率が年々増加を続けており、令和6年度以降は耐用年数を超過した管渠が発生してくることから、計画的な更新と財源の確保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</si>
</sst>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63-4E53-8D8D-ECC4EB76DC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F763-4E53-8D8D-ECC4EB76DC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6-4F07-A26B-A7679498A5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116-4F07-A26B-A7679498A5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97.43</c:v>
                </c:pt>
                <c:pt idx="1">
                  <c:v>97.4</c:v>
                </c:pt>
                <c:pt idx="2">
                  <c:v>97.42</c:v>
                </c:pt>
                <c:pt idx="3">
                  <c:v>97.4</c:v>
                </c:pt>
                <c:pt idx="4">
                  <c:v>97.4</c:v>
                </c:pt>
              </c:numCache>
            </c:numRef>
          </c:val>
          <c:extLst>
            <c:ext xmlns:c16="http://schemas.microsoft.com/office/drawing/2014/chart" uri="{C3380CC4-5D6E-409C-BE32-E72D297353CC}">
              <c16:uniqueId val="{00000000-9E90-4C97-893A-1CD4B54E81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9E90-4C97-893A-1CD4B54E81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82.3</c:v>
                </c:pt>
                <c:pt idx="1">
                  <c:v>81.62</c:v>
                </c:pt>
                <c:pt idx="2">
                  <c:v>86.57</c:v>
                </c:pt>
                <c:pt idx="3">
                  <c:v>85.37</c:v>
                </c:pt>
                <c:pt idx="4">
                  <c:v>84.14</c:v>
                </c:pt>
              </c:numCache>
            </c:numRef>
          </c:val>
          <c:extLst>
            <c:ext xmlns:c16="http://schemas.microsoft.com/office/drawing/2014/chart" uri="{C3380CC4-5D6E-409C-BE32-E72D297353CC}">
              <c16:uniqueId val="{00000000-87FB-4FD6-BFB5-5323881FD0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87FB-4FD6-BFB5-5323881FD0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c:v>
                </c:pt>
                <c:pt idx="1">
                  <c:v>27.15</c:v>
                </c:pt>
                <c:pt idx="2">
                  <c:v>29.88</c:v>
                </c:pt>
                <c:pt idx="3">
                  <c:v>31.96</c:v>
                </c:pt>
                <c:pt idx="4">
                  <c:v>34.44</c:v>
                </c:pt>
              </c:numCache>
            </c:numRef>
          </c:val>
          <c:extLst>
            <c:ext xmlns:c16="http://schemas.microsoft.com/office/drawing/2014/chart" uri="{C3380CC4-5D6E-409C-BE32-E72D297353CC}">
              <c16:uniqueId val="{00000000-7030-46F2-9884-94E90A51CD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7030-46F2-9884-94E90A51CD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4D-4EBA-B312-6AE8B574BC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CC4D-4EBA-B312-6AE8B574BC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120.18</c:v>
                </c:pt>
                <c:pt idx="1">
                  <c:v>150.49</c:v>
                </c:pt>
                <c:pt idx="2">
                  <c:v>198.52</c:v>
                </c:pt>
                <c:pt idx="3">
                  <c:v>191.26</c:v>
                </c:pt>
                <c:pt idx="4">
                  <c:v>211.56</c:v>
                </c:pt>
              </c:numCache>
            </c:numRef>
          </c:val>
          <c:extLst>
            <c:ext xmlns:c16="http://schemas.microsoft.com/office/drawing/2014/chart" uri="{C3380CC4-5D6E-409C-BE32-E72D297353CC}">
              <c16:uniqueId val="{00000000-8A92-4C9C-835B-B4254D402C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A92-4C9C-835B-B4254D402C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653.07000000000005</c:v>
                </c:pt>
                <c:pt idx="1">
                  <c:v>289.02999999999997</c:v>
                </c:pt>
                <c:pt idx="2">
                  <c:v>421.73</c:v>
                </c:pt>
                <c:pt idx="3">
                  <c:v>222.3</c:v>
                </c:pt>
                <c:pt idx="4">
                  <c:v>607.55999999999995</c:v>
                </c:pt>
              </c:numCache>
            </c:numRef>
          </c:val>
          <c:extLst>
            <c:ext xmlns:c16="http://schemas.microsoft.com/office/drawing/2014/chart" uri="{C3380CC4-5D6E-409C-BE32-E72D297353CC}">
              <c16:uniqueId val="{00000000-6883-4622-868D-9B3BB66C4F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6883-4622-868D-9B3BB66C4F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176.72</c:v>
                </c:pt>
                <c:pt idx="1">
                  <c:v>186.25</c:v>
                </c:pt>
                <c:pt idx="2">
                  <c:v>219.6</c:v>
                </c:pt>
                <c:pt idx="3">
                  <c:v>161.04</c:v>
                </c:pt>
                <c:pt idx="4">
                  <c:v>185.29</c:v>
                </c:pt>
              </c:numCache>
            </c:numRef>
          </c:val>
          <c:extLst>
            <c:ext xmlns:c16="http://schemas.microsoft.com/office/drawing/2014/chart" uri="{C3380CC4-5D6E-409C-BE32-E72D297353CC}">
              <c16:uniqueId val="{00000000-AFDE-4DEA-9276-F7F2C8D1CA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AFDE-4DEA-9276-F7F2C8D1CA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71.930000000000007</c:v>
                </c:pt>
                <c:pt idx="1">
                  <c:v>69.849999999999994</c:v>
                </c:pt>
                <c:pt idx="2">
                  <c:v>61.01</c:v>
                </c:pt>
                <c:pt idx="3">
                  <c:v>82.46</c:v>
                </c:pt>
                <c:pt idx="4">
                  <c:v>81.33</c:v>
                </c:pt>
              </c:numCache>
            </c:numRef>
          </c:val>
          <c:extLst>
            <c:ext xmlns:c16="http://schemas.microsoft.com/office/drawing/2014/chart" uri="{C3380CC4-5D6E-409C-BE32-E72D297353CC}">
              <c16:uniqueId val="{00000000-F6CC-46AD-8A60-77EBF79D91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F6CC-46AD-8A60-77EBF79D91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177.14</c:v>
                </c:pt>
                <c:pt idx="1">
                  <c:v>182.33</c:v>
                </c:pt>
                <c:pt idx="2">
                  <c:v>171.39</c:v>
                </c:pt>
                <c:pt idx="3">
                  <c:v>148</c:v>
                </c:pt>
                <c:pt idx="4">
                  <c:v>148.84</c:v>
                </c:pt>
              </c:numCache>
            </c:numRef>
          </c:val>
          <c:extLst>
            <c:ext xmlns:c16="http://schemas.microsoft.com/office/drawing/2014/chart" uri="{C3380CC4-5D6E-409C-BE32-E72D297353CC}">
              <c16:uniqueId val="{00000000-7605-435E-9DE9-BC696CCEB6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605-435E-9DE9-BC696CCEB6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酒々井町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20095</v>
      </c>
      <c r="AM8" s="36"/>
      <c r="AN8" s="36"/>
      <c r="AO8" s="36"/>
      <c r="AP8" s="36"/>
      <c r="AQ8" s="36"/>
      <c r="AR8" s="36"/>
      <c r="AS8" s="36"/>
      <c r="AT8" s="37">
        <f>データ!T6</f>
        <v>19.010000000000002</v>
      </c>
      <c r="AU8" s="37"/>
      <c r="AV8" s="37"/>
      <c r="AW8" s="37"/>
      <c r="AX8" s="37"/>
      <c r="AY8" s="37"/>
      <c r="AZ8" s="37"/>
      <c r="BA8" s="37"/>
      <c r="BB8" s="37">
        <f>データ!U6</f>
        <v>1057.08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90.99</v>
      </c>
      <c r="J10" s="37"/>
      <c r="K10" s="37"/>
      <c r="L10" s="37"/>
      <c r="M10" s="37"/>
      <c r="N10" s="37"/>
      <c r="O10" s="37"/>
      <c r="P10" s="37">
        <f>データ!P6</f>
        <v>86.59</v>
      </c>
      <c r="Q10" s="37"/>
      <c r="R10" s="37"/>
      <c r="S10" s="37"/>
      <c r="T10" s="37"/>
      <c r="U10" s="37"/>
      <c r="V10" s="37"/>
      <c r="W10" s="37">
        <f>データ!Q6</f>
        <v>84.3</v>
      </c>
      <c r="X10" s="37"/>
      <c r="Y10" s="37"/>
      <c r="Z10" s="37"/>
      <c r="AA10" s="37"/>
      <c r="AB10" s="37"/>
      <c r="AC10" s="37"/>
      <c r="AD10" s="36">
        <f>データ!R6</f>
        <v>2266</v>
      </c>
      <c r="AE10" s="36"/>
      <c r="AF10" s="36"/>
      <c r="AG10" s="36"/>
      <c r="AH10" s="36"/>
      <c r="AI10" s="36"/>
      <c r="AJ10" s="36"/>
      <c r="AK10" s="2"/>
      <c r="AL10" s="36">
        <f>データ!V6</f>
        <v>17413</v>
      </c>
      <c r="AM10" s="36"/>
      <c r="AN10" s="36"/>
      <c r="AO10" s="36"/>
      <c r="AP10" s="36"/>
      <c r="AQ10" s="36"/>
      <c r="AR10" s="36"/>
      <c r="AS10" s="36"/>
      <c r="AT10" s="37">
        <f>データ!W6</f>
        <v>4.01</v>
      </c>
      <c r="AU10" s="37"/>
      <c r="AV10" s="37"/>
      <c r="AW10" s="37"/>
      <c r="AX10" s="37"/>
      <c r="AY10" s="37"/>
      <c r="AZ10" s="37"/>
      <c r="BA10" s="37"/>
      <c r="BB10" s="37">
        <f>データ!X6</f>
        <v>4342.3900000000003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opRR0j88CPpBsYek/BRy8eBZrxJmLstZY2eryT0QEyTXxNuXvsSwL7L6+bCGh0tZ6safWeKVmt10nGFeu+CeQ==" saltValue="eKKMk13J1PRftsS7O3o85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123226</v>
      </c>
      <c r="D6" s="19">
        <f t="shared" si="3"/>
        <v>46</v>
      </c>
      <c r="E6" s="19">
        <f t="shared" si="3"/>
        <v>17</v>
      </c>
      <c r="F6" s="19">
        <f t="shared" si="3"/>
        <v>1</v>
      </c>
      <c r="G6" s="19">
        <f t="shared" si="3"/>
        <v>0</v>
      </c>
      <c r="H6" s="19" t="str">
        <f t="shared" si="3"/>
        <v>千葉県　酒々井町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90.99</v>
      </c>
      <c r="P6" s="20">
        <f t="shared" si="3"/>
        <v>86.59</v>
      </c>
      <c r="Q6" s="20">
        <f t="shared" si="3"/>
        <v>84.3</v>
      </c>
      <c r="R6" s="20">
        <f t="shared" si="3"/>
        <v>2266</v>
      </c>
      <c r="S6" s="20">
        <f t="shared" si="3"/>
        <v>20095</v>
      </c>
      <c r="T6" s="20">
        <f t="shared" si="3"/>
        <v>19.010000000000002</v>
      </c>
      <c r="U6" s="20">
        <f t="shared" si="3"/>
        <v>1057.08</v>
      </c>
      <c r="V6" s="20">
        <f t="shared" si="3"/>
        <v>17413</v>
      </c>
      <c r="W6" s="20">
        <f t="shared" si="3"/>
        <v>4.01</v>
      </c>
      <c r="X6" s="20">
        <f t="shared" si="3"/>
        <v>4342.3900000000003</v>
      </c>
      <c r="Y6" s="21">
        <f>IF(Y7="",NA(),Y7)</f>
        <v>82.3</v>
      </c>
      <c r="Z6" s="21">
        <f t="shared" ref="Z6:AH6" si="4">IF(Z7="",NA(),Z7)</f>
        <v>81.62</v>
      </c>
      <c r="AA6" s="21">
        <f t="shared" si="4"/>
        <v>86.57</v>
      </c>
      <c r="AB6" s="21">
        <f t="shared" si="4"/>
        <v>85.37</v>
      </c>
      <c r="AC6" s="21">
        <f t="shared" si="4"/>
        <v>84.14</v>
      </c>
      <c r="AD6" s="21">
        <f t="shared" si="4"/>
        <v>106.5</v>
      </c>
      <c r="AE6" s="21">
        <f t="shared" si="4"/>
        <v>106.22</v>
      </c>
      <c r="AF6" s="21">
        <f t="shared" si="4"/>
        <v>107.01</v>
      </c>
      <c r="AG6" s="21">
        <f t="shared" si="4"/>
        <v>106.53</v>
      </c>
      <c r="AH6" s="21">
        <f t="shared" si="4"/>
        <v>105.5</v>
      </c>
      <c r="AI6" s="20" t="str">
        <f>IF(AI7="","",IF(AI7="-","【-】","【"&amp;SUBSTITUTE(TEXT(AI7,"#,##0.00"),"-","△")&amp;"】"))</f>
        <v>【105.36】</v>
      </c>
      <c r="AJ6" s="21">
        <f>IF(AJ7="",NA(),AJ7)</f>
        <v>120.18</v>
      </c>
      <c r="AK6" s="21">
        <f t="shared" ref="AK6:AS6" si="5">IF(AK7="",NA(),AK7)</f>
        <v>150.49</v>
      </c>
      <c r="AL6" s="21">
        <f t="shared" si="5"/>
        <v>198.52</v>
      </c>
      <c r="AM6" s="21">
        <f t="shared" si="5"/>
        <v>191.26</v>
      </c>
      <c r="AN6" s="21">
        <f t="shared" si="5"/>
        <v>211.56</v>
      </c>
      <c r="AO6" s="21">
        <f t="shared" si="5"/>
        <v>18.36</v>
      </c>
      <c r="AP6" s="21">
        <f t="shared" si="5"/>
        <v>18.010000000000002</v>
      </c>
      <c r="AQ6" s="21">
        <f t="shared" si="5"/>
        <v>23.86</v>
      </c>
      <c r="AR6" s="21">
        <f t="shared" si="5"/>
        <v>18.41</v>
      </c>
      <c r="AS6" s="21">
        <f t="shared" si="5"/>
        <v>16.91</v>
      </c>
      <c r="AT6" s="20" t="str">
        <f>IF(AT7="","",IF(AT7="-","【-】","【"&amp;SUBSTITUTE(TEXT(AT7,"#,##0.00"),"-","△")&amp;"】"))</f>
        <v>【3.12】</v>
      </c>
      <c r="AU6" s="21">
        <f>IF(AU7="",NA(),AU7)</f>
        <v>653.07000000000005</v>
      </c>
      <c r="AV6" s="21">
        <f t="shared" ref="AV6:BD6" si="6">IF(AV7="",NA(),AV7)</f>
        <v>289.02999999999997</v>
      </c>
      <c r="AW6" s="21">
        <f t="shared" si="6"/>
        <v>421.73</v>
      </c>
      <c r="AX6" s="21">
        <f t="shared" si="6"/>
        <v>222.3</v>
      </c>
      <c r="AY6" s="21">
        <f t="shared" si="6"/>
        <v>607.55999999999995</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176.72</v>
      </c>
      <c r="BG6" s="21">
        <f t="shared" ref="BG6:BO6" si="7">IF(BG7="",NA(),BG7)</f>
        <v>186.25</v>
      </c>
      <c r="BH6" s="21">
        <f t="shared" si="7"/>
        <v>219.6</v>
      </c>
      <c r="BI6" s="21">
        <f t="shared" si="7"/>
        <v>161.04</v>
      </c>
      <c r="BJ6" s="21">
        <f t="shared" si="7"/>
        <v>185.29</v>
      </c>
      <c r="BK6" s="21">
        <f t="shared" si="7"/>
        <v>789.08</v>
      </c>
      <c r="BL6" s="21">
        <f t="shared" si="7"/>
        <v>747.84</v>
      </c>
      <c r="BM6" s="21">
        <f t="shared" si="7"/>
        <v>804.98</v>
      </c>
      <c r="BN6" s="21">
        <f t="shared" si="7"/>
        <v>767.56</v>
      </c>
      <c r="BO6" s="21">
        <f t="shared" si="7"/>
        <v>795.22</v>
      </c>
      <c r="BP6" s="20" t="str">
        <f>IF(BP7="","",IF(BP7="-","【-】","【"&amp;SUBSTITUTE(TEXT(BP7,"#,##0.00"),"-","△")&amp;"】"))</f>
        <v>【602.56】</v>
      </c>
      <c r="BQ6" s="21">
        <f>IF(BQ7="",NA(),BQ7)</f>
        <v>71.930000000000007</v>
      </c>
      <c r="BR6" s="21">
        <f t="shared" ref="BR6:BZ6" si="8">IF(BR7="",NA(),BR7)</f>
        <v>69.849999999999994</v>
      </c>
      <c r="BS6" s="21">
        <f t="shared" si="8"/>
        <v>61.01</v>
      </c>
      <c r="BT6" s="21">
        <f t="shared" si="8"/>
        <v>82.46</v>
      </c>
      <c r="BU6" s="21">
        <f t="shared" si="8"/>
        <v>81.33</v>
      </c>
      <c r="BV6" s="21">
        <f t="shared" si="8"/>
        <v>88.25</v>
      </c>
      <c r="BW6" s="21">
        <f t="shared" si="8"/>
        <v>90.17</v>
      </c>
      <c r="BX6" s="21">
        <f t="shared" si="8"/>
        <v>88.71</v>
      </c>
      <c r="BY6" s="21">
        <f t="shared" si="8"/>
        <v>90.23</v>
      </c>
      <c r="BZ6" s="21">
        <f t="shared" si="8"/>
        <v>90.78</v>
      </c>
      <c r="CA6" s="20" t="str">
        <f>IF(CA7="","",IF(CA7="-","【-】","【"&amp;SUBSTITUTE(TEXT(CA7,"#,##0.00"),"-","△")&amp;"】"))</f>
        <v>【97.94】</v>
      </c>
      <c r="CB6" s="21">
        <f>IF(CB7="",NA(),CB7)</f>
        <v>177.14</v>
      </c>
      <c r="CC6" s="21">
        <f t="shared" ref="CC6:CK6" si="9">IF(CC7="",NA(),CC7)</f>
        <v>182.33</v>
      </c>
      <c r="CD6" s="21">
        <f t="shared" si="9"/>
        <v>171.39</v>
      </c>
      <c r="CE6" s="21">
        <f t="shared" si="9"/>
        <v>148</v>
      </c>
      <c r="CF6" s="21">
        <f t="shared" si="9"/>
        <v>148.84</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97.43</v>
      </c>
      <c r="CY6" s="21">
        <f t="shared" ref="CY6:DG6" si="11">IF(CY7="",NA(),CY7)</f>
        <v>97.4</v>
      </c>
      <c r="CZ6" s="21">
        <f t="shared" si="11"/>
        <v>97.42</v>
      </c>
      <c r="DA6" s="21">
        <f t="shared" si="11"/>
        <v>97.4</v>
      </c>
      <c r="DB6" s="21">
        <f t="shared" si="11"/>
        <v>97.4</v>
      </c>
      <c r="DC6" s="21">
        <f t="shared" si="11"/>
        <v>90.72</v>
      </c>
      <c r="DD6" s="21">
        <f t="shared" si="11"/>
        <v>91.07</v>
      </c>
      <c r="DE6" s="21">
        <f t="shared" si="11"/>
        <v>90.67</v>
      </c>
      <c r="DF6" s="21">
        <f t="shared" si="11"/>
        <v>90.62</v>
      </c>
      <c r="DG6" s="21">
        <f t="shared" si="11"/>
        <v>90.79</v>
      </c>
      <c r="DH6" s="20" t="str">
        <f>IF(DH7="","",IF(DH7="-","【-】","【"&amp;SUBSTITUTE(TEXT(DH7,"#,##0.00"),"-","△")&amp;"】"))</f>
        <v>【96.00】</v>
      </c>
      <c r="DI6" s="21">
        <f>IF(DI7="",NA(),DI7)</f>
        <v>24</v>
      </c>
      <c r="DJ6" s="21">
        <f t="shared" ref="DJ6:DR6" si="12">IF(DJ7="",NA(),DJ7)</f>
        <v>27.15</v>
      </c>
      <c r="DK6" s="21">
        <f t="shared" si="12"/>
        <v>29.88</v>
      </c>
      <c r="DL6" s="21">
        <f t="shared" si="12"/>
        <v>31.96</v>
      </c>
      <c r="DM6" s="21">
        <f t="shared" si="12"/>
        <v>34.44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123226</v>
      </c>
      <c r="D7" s="23">
        <v>46</v>
      </c>
      <c r="E7" s="23">
        <v>17</v>
      </c>
      <c r="F7" s="23">
        <v>1</v>
      </c>
      <c r="G7" s="23">
        <v>0</v>
      </c>
      <c r="H7" s="23" t="s">
        <v>96</v>
      </c>
      <c r="I7" s="23" t="s">
        <v>97</v>
      </c>
      <c r="J7" s="23" t="s">
        <v>98</v>
      </c>
      <c r="K7" s="23" t="s">
        <v>99</v>
      </c>
      <c r="L7" s="23" t="s">
        <v>100</v>
      </c>
      <c r="M7" s="23" t="s">
        <v>101</v>
      </c>
      <c r="N7" s="24" t="s">
        <v>102</v>
      </c>
      <c r="O7" s="24">
        <v>90.99</v>
      </c>
      <c r="P7" s="24">
        <v>86.59</v>
      </c>
      <c r="Q7" s="24">
        <v>84.3</v>
      </c>
      <c r="R7" s="24">
        <v>2266</v>
      </c>
      <c r="S7" s="24">
        <v>20095</v>
      </c>
      <c r="T7" s="24">
        <v>19.010000000000002</v>
      </c>
      <c r="U7" s="24">
        <v>1057.08</v>
      </c>
      <c r="V7" s="24">
        <v>17413</v>
      </c>
      <c r="W7" s="24">
        <v>4.01</v>
      </c>
      <c r="X7" s="24">
        <v>4342.3900000000003</v>
      </c>
      <c r="Y7" s="24">
        <v>82.3</v>
      </c>
      <c r="Z7" s="24">
        <v>81.62</v>
      </c>
      <c r="AA7" s="24">
        <v>86.57</v>
      </c>
      <c r="AB7" s="24">
        <v>85.37</v>
      </c>
      <c r="AC7" s="24">
        <v>84.14</v>
      </c>
      <c r="AD7" s="24">
        <v>106.5</v>
      </c>
      <c r="AE7" s="24">
        <v>106.22</v>
      </c>
      <c r="AF7" s="24">
        <v>107.01</v>
      </c>
      <c r="AG7" s="24">
        <v>106.53</v>
      </c>
      <c r="AH7" s="24">
        <v>105.5</v>
      </c>
      <c r="AI7" s="24">
        <v>105.36</v>
      </c>
      <c r="AJ7" s="24">
        <v>120.18</v>
      </c>
      <c r="AK7" s="24">
        <v>150.49</v>
      </c>
      <c r="AL7" s="24">
        <v>198.52</v>
      </c>
      <c r="AM7" s="24">
        <v>191.26</v>
      </c>
      <c r="AN7" s="24">
        <v>211.56</v>
      </c>
      <c r="AO7" s="24">
        <v>18.36</v>
      </c>
      <c r="AP7" s="24">
        <v>18.010000000000002</v>
      </c>
      <c r="AQ7" s="24">
        <v>23.86</v>
      </c>
      <c r="AR7" s="24">
        <v>18.41</v>
      </c>
      <c r="AS7" s="24">
        <v>16.91</v>
      </c>
      <c r="AT7" s="24">
        <v>3.12</v>
      </c>
      <c r="AU7" s="24">
        <v>653.07000000000005</v>
      </c>
      <c r="AV7" s="24">
        <v>289.02999999999997</v>
      </c>
      <c r="AW7" s="24">
        <v>421.73</v>
      </c>
      <c r="AX7" s="24">
        <v>222.3</v>
      </c>
      <c r="AY7" s="24">
        <v>607.55999999999995</v>
      </c>
      <c r="AZ7" s="24">
        <v>55.6</v>
      </c>
      <c r="BA7" s="24">
        <v>59.4</v>
      </c>
      <c r="BB7" s="24">
        <v>68.27</v>
      </c>
      <c r="BC7" s="24">
        <v>74.790000000000006</v>
      </c>
      <c r="BD7" s="24">
        <v>73.930000000000007</v>
      </c>
      <c r="BE7" s="24">
        <v>82.75</v>
      </c>
      <c r="BF7" s="24">
        <v>176.72</v>
      </c>
      <c r="BG7" s="24">
        <v>186.25</v>
      </c>
      <c r="BH7" s="24">
        <v>219.6</v>
      </c>
      <c r="BI7" s="24">
        <v>161.04</v>
      </c>
      <c r="BJ7" s="24">
        <v>185.29</v>
      </c>
      <c r="BK7" s="24">
        <v>789.08</v>
      </c>
      <c r="BL7" s="24">
        <v>747.84</v>
      </c>
      <c r="BM7" s="24">
        <v>804.98</v>
      </c>
      <c r="BN7" s="24">
        <v>767.56</v>
      </c>
      <c r="BO7" s="24">
        <v>795.22</v>
      </c>
      <c r="BP7" s="24">
        <v>602.55999999999995</v>
      </c>
      <c r="BQ7" s="24">
        <v>71.930000000000007</v>
      </c>
      <c r="BR7" s="24">
        <v>69.849999999999994</v>
      </c>
      <c r="BS7" s="24">
        <v>61.01</v>
      </c>
      <c r="BT7" s="24">
        <v>82.46</v>
      </c>
      <c r="BU7" s="24">
        <v>81.33</v>
      </c>
      <c r="BV7" s="24">
        <v>88.25</v>
      </c>
      <c r="BW7" s="24">
        <v>90.17</v>
      </c>
      <c r="BX7" s="24">
        <v>88.71</v>
      </c>
      <c r="BY7" s="24">
        <v>90.23</v>
      </c>
      <c r="BZ7" s="24">
        <v>90.78</v>
      </c>
      <c r="CA7" s="24">
        <v>97.94</v>
      </c>
      <c r="CB7" s="24">
        <v>177.14</v>
      </c>
      <c r="CC7" s="24">
        <v>182.33</v>
      </c>
      <c r="CD7" s="24">
        <v>171.39</v>
      </c>
      <c r="CE7" s="24">
        <v>148</v>
      </c>
      <c r="CF7" s="24">
        <v>148.84</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97.43</v>
      </c>
      <c r="CY7" s="24">
        <v>97.4</v>
      </c>
      <c r="CZ7" s="24">
        <v>97.42</v>
      </c>
      <c r="DA7" s="24">
        <v>97.4</v>
      </c>
      <c r="DB7" s="24">
        <v>97.4</v>
      </c>
      <c r="DC7" s="24">
        <v>90.72</v>
      </c>
      <c r="DD7" s="24">
        <v>91.07</v>
      </c>
      <c r="DE7" s="24">
        <v>90.67</v>
      </c>
      <c r="DF7" s="24">
        <v>90.62</v>
      </c>
      <c r="DG7" s="24">
        <v>90.79</v>
      </c>
      <c r="DH7" s="24">
        <v>96</v>
      </c>
      <c r="DI7" s="24">
        <v>24</v>
      </c>
      <c r="DJ7" s="24">
        <v>27.15</v>
      </c>
      <c r="DK7" s="24">
        <v>29.88</v>
      </c>
      <c r="DL7" s="24">
        <v>31.96</v>
      </c>
      <c r="DM7" s="24">
        <v>34.44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2026-01-28T23:53:05Z</cp:lastPrinted>
  <dcterms:created xsi:type="dcterms:W3CDTF">2025-12-23T05:59:18Z</dcterms:created>
  <dcterms:modified xsi:type="dcterms:W3CDTF">2026-02-16T02:08:22Z</dcterms:modified>
  <cp:category/>
</cp:coreProperties>
</file>