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B7AE92BF-7697-41E8-98C3-582271DAE5E5}" xr6:coauthVersionLast="47" xr6:coauthVersionMax="47" xr10:uidLastSave="{00000000-0000-0000-0000-000000000000}"/>
  <workbookProtection workbookAlgorithmName="SHA-512" workbookHashValue="LwTk90REG4JStFTLSWfGwjG+fCMmI8jkWKchRssbHMLayP5i3m13mcDPXkbv08h+lvwowa6PxEKuoDIOwBqeew==" workbookSaltValue="YdyhD3XNV6MPtYou0jP7D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W10" i="4" s="1"/>
  <c r="P6" i="5"/>
  <c r="P10" i="4" s="1"/>
  <c r="O6" i="5"/>
  <c r="N6" i="5"/>
  <c r="M6" i="5"/>
  <c r="AD8" i="4" s="1"/>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BB10" i="4"/>
  <c r="AT10" i="4"/>
  <c r="AL10" i="4"/>
  <c r="I10" i="4"/>
  <c r="B10" i="4"/>
  <c r="AT8" i="4"/>
  <c r="P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<sst xmlns="http://schemas.openxmlformats.org/spreadsheetml/2006/main" count="228" uniqueCount="112">
  <si>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</si>
  <si>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</si>
  <si>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</si>
  <si>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</si>
  <si>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</si>
  <si>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</si>
  <si>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</si>
  <si>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</si>
  <si>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</si>
  <si>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</si>
  <si>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</si>
  <si>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</si>
  <si>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</si>
  <si>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</si>
  <si>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</si>
  <si>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</si>
  <si>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</si>
  <si>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</si>
  <si>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</si>
  <si>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</si>
  <si>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</si>
  <si>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</si>
  <si>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</si>
  <si>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</si>
  <si>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</si>
  <si>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</si>
  <si>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</si>
  <si>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</si>
  <si>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</si>
  <si>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</si>
  <si>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</si>
  <si>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</si>
  <si>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</si>
  <si>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</si>
  <si>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</si>
  <si>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</si>
  <si>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</si>
  <si>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</si>
  <si>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</si>
  <si>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</si>
  <si>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</si>
  <si>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</si>
  <si>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</si>
  <si>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</si>
  <si>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</si>
  <si>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</si>
  <si>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</si>
  <si>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</si>
  <si>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</si>
  <si>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</si>
  <si>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</si>
  <si>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</si>
  <si>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</si>
  <si>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</si>
  <si>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</si>
  <si>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</si>
  <si>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</si>
  <si>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</si>
  <si>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</si>
  <si>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</si>
  <si>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</si>
  <si>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</si>
  <si>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</si>
  <si>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</si>
  <si>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</si>
  <si>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</si>
  <si>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</si>
  <si>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</si>
  <si>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</si>
  <si>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</si>
  <si>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</si>
  <si>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</si>
  <si>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</si>
  <si>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</si>
  <si>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</si>
  <si>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</si>
  <si>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</si>
  <si>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</si>
  <si>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</si>
  <si>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</si>
  <si>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</si>
  <si>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</si>
  <si>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</si>
  <si>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</si>
  <si>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</si>
  <si>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</si>
  <si>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</si>
  <si>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</si>
  <si>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</si>
  <si>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</si>
  <si>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</si>
  <si>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</si>
  <si>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</si>
  <si>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酒々井町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</si>
  <si>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</si>
  <si>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</si>
  <si>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</si>
  <si>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</si>
  <si>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</si>
  <si>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</si>
  <si>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</si>
  <si>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</si>
  <si>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</si>
  <si>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</si>
  <si>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</si>
  <si>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</si>
  <si>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</si>
  <si>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</si>
  <si>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</si>
  <si>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経営収支比率、料金回収率ともに100％以上であり、累積欠損金も発生しておらず、経営の健全性・効率性は良好な水準にあるといえる。
　ただし、経年でみると、値が下がってきており、今後、収益の減少が予想されることから、より効率的な経営をしていかなければならない。</t>
    <rPh sb="1" eb="3">
      <t>ケイエイ</t>
    </rPh>
    <rPh sb="3" eb="5">
      <t>シュウシ</t>
    </rPh>
    <rPh sb="5" eb="7">
      <t>ヒリツ</t>
    </rPh>
    <rPh sb="8" eb="10">
      <t>リョウキン</t>
    </rPh>
    <rPh sb="10" eb="12">
      <t>カイシュウ</t>
    </rPh>
    <rPh sb="12" eb="13">
      <t>リツ</t>
    </rPh>
    <rPh sb="20" eb="22">
      <t>イジョウ</t>
    </rPh>
    <rPh sb="26" eb="28">
      <t>ルイセキ</t>
    </rPh>
    <rPh sb="28" eb="30">
      <t>ケッソン</t>
    </rPh>
    <rPh sb="30" eb="31">
      <t>キン</t>
    </rPh>
    <rPh sb="32" eb="34">
      <t>ハッセイ</t>
    </rPh>
    <rPh sb="40" eb="42">
      <t>ケイエイ</t>
    </rPh>
    <rPh sb="43" eb="46">
      <t>ケンゼンセイ</t>
    </rPh>
    <rPh sb="47" eb="50">
      <t>コウリツセイ</t>
    </rPh>
    <rPh sb="51" eb="53">
      <t>リョウコウ</t>
    </rPh>
    <rPh sb="54" eb="56">
      <t>スイジュン</t>
    </rPh>
    <rPh sb="70" eb="72">
      <t>ケイネン</t>
    </rPh>
    <rPh sb="77" eb="78">
      <t>アタイ</t>
    </rPh>
    <rPh sb="79" eb="80">
      <t>サ</t>
    </rPh>
    <rPh sb="88" eb="90">
      <t>コンゴ</t>
    </rPh>
    <rPh sb="91" eb="93">
      <t>シュウエキ</t>
    </rPh>
    <rPh sb="94" eb="96">
      <t>ゲンショウ</t>
    </rPh>
    <rPh sb="97" eb="99">
      <t>ヨソウ</t>
    </rPh>
    <rPh sb="109" eb="111">
      <t>コウリツ</t>
    </rPh>
    <rPh sb="111" eb="112">
      <t>テキ</t>
    </rPh>
    <rPh sb="113" eb="115">
      <t>ケイエイ</t>
    </rPh>
    <phoneticPr fontId="4"/>
  </si>
  <si>
    <t>　有形固定資産減価償却率は、50％を超える値で推移しており、施設の更新等必要性の高いものを計画的に行っている。
　また、昭和40年代後半から50年代に宅地開発に伴い布設した管が耐用年数を迎え、老朽化が進んでおり、③管路更新率については類似団体平均水準、全国平均を上回り、今後も老朽管の更新や耐震化工事を計画的に進めていく。</t>
    <rPh sb="1" eb="3">
      <t>ユウケイ</t>
    </rPh>
    <rPh sb="3" eb="5">
      <t>コテイ</t>
    </rPh>
    <rPh sb="5" eb="7">
      <t>シサン</t>
    </rPh>
    <rPh sb="7" eb="9">
      <t>ゲンカ</t>
    </rPh>
    <rPh sb="9" eb="11">
      <t>ショウキャク</t>
    </rPh>
    <rPh sb="11" eb="12">
      <t>リツ</t>
    </rPh>
    <rPh sb="18" eb="19">
      <t>コ</t>
    </rPh>
    <rPh sb="21" eb="22">
      <t>アタイ</t>
    </rPh>
    <rPh sb="23" eb="25">
      <t>スイイ</t>
    </rPh>
    <rPh sb="30" eb="32">
      <t>シセツ</t>
    </rPh>
    <rPh sb="33" eb="35">
      <t>コウシン</t>
    </rPh>
    <rPh sb="35" eb="36">
      <t>トウ</t>
    </rPh>
    <rPh sb="36" eb="39">
      <t>ヒツヨウセイ</t>
    </rPh>
    <rPh sb="40" eb="41">
      <t>タカ</t>
    </rPh>
    <rPh sb="45" eb="48">
      <t>ケイカクテキ</t>
    </rPh>
    <rPh sb="49" eb="50">
      <t>オコナ</t>
    </rPh>
    <rPh sb="60" eb="62">
      <t>ショウワ</t>
    </rPh>
    <rPh sb="64" eb="66">
      <t>ネンダイ</t>
    </rPh>
    <rPh sb="66" eb="68">
      <t>コウハン</t>
    </rPh>
    <rPh sb="72" eb="74">
      <t>ネンダイ</t>
    </rPh>
    <rPh sb="75" eb="77">
      <t>タクチ</t>
    </rPh>
    <rPh sb="77" eb="79">
      <t>カイハツ</t>
    </rPh>
    <rPh sb="80" eb="81">
      <t>トモナ</t>
    </rPh>
    <rPh sb="82" eb="84">
      <t>フセツ</t>
    </rPh>
    <rPh sb="86" eb="87">
      <t>カン</t>
    </rPh>
    <rPh sb="88" eb="90">
      <t>タイヨウ</t>
    </rPh>
    <rPh sb="90" eb="92">
      <t>ネンスウ</t>
    </rPh>
    <rPh sb="93" eb="94">
      <t>ムカ</t>
    </rPh>
    <rPh sb="96" eb="99">
      <t>ロウキュウカ</t>
    </rPh>
    <rPh sb="100" eb="101">
      <t>スス</t>
    </rPh>
    <rPh sb="117" eb="119">
      <t>ルイジ</t>
    </rPh>
    <rPh sb="123" eb="125">
      <t>スイジュン</t>
    </rPh>
    <rPh sb="126" eb="130">
      <t>ゼンコクヘイキン</t>
    </rPh>
    <rPh sb="131" eb="133">
      <t>ウワマワ</t>
    </rPh>
    <rPh sb="140" eb="141">
      <t>カン</t>
    </rPh>
    <rPh sb="142" eb="144">
      <t>コウシン</t>
    </rPh>
    <rPh sb="145" eb="148">
      <t>タイシンカ</t>
    </rPh>
    <rPh sb="148" eb="150">
      <t>コウジ</t>
    </rPh>
    <rPh sb="151" eb="154">
      <t>ケイカクテキ</t>
    </rPh>
    <rPh sb="155" eb="156">
      <t>スス</t>
    </rPh>
    <phoneticPr fontId="4"/>
  </si>
  <si>
    <t>　現時点での経営状況は健全であり、安定しているといえるが、収益は減少傾向にあり、将来的な経営の改善について模索していく必要がある。
　一方、施設や管の老朽化が進み、修繕や更新工事が増加していくことから、町水道ビジョン等に基づき、財源の確保等計画的な経営や更新工事等をしていかなければならない。</t>
    <rPh sb="1" eb="4">
      <t>ゲンジテン</t>
    </rPh>
    <rPh sb="6" eb="8">
      <t>ケイエイ</t>
    </rPh>
    <rPh sb="8" eb="10">
      <t>ジョウキョウ</t>
    </rPh>
    <rPh sb="11" eb="13">
      <t>ケンゼン</t>
    </rPh>
    <rPh sb="17" eb="19">
      <t>アンテイ</t>
    </rPh>
    <rPh sb="29" eb="31">
      <t>シュウエキ</t>
    </rPh>
    <rPh sb="32" eb="36">
      <t>ゲンショウケイコウ</t>
    </rPh>
    <rPh sb="40" eb="43">
      <t>ショウライテキ</t>
    </rPh>
    <rPh sb="44" eb="46">
      <t>ケイエイ</t>
    </rPh>
    <rPh sb="47" eb="49">
      <t>カイゼン</t>
    </rPh>
    <rPh sb="53" eb="55">
      <t>モサク</t>
    </rPh>
    <rPh sb="59" eb="61">
      <t>ヒツヨウ</t>
    </rPh>
    <rPh sb="67" eb="69">
      <t>イッポウ</t>
    </rPh>
    <rPh sb="70" eb="72">
      <t>シセツ</t>
    </rPh>
    <rPh sb="73" eb="74">
      <t>カン</t>
    </rPh>
    <rPh sb="75" eb="78">
      <t>ロウキュウカ</t>
    </rPh>
    <rPh sb="79" eb="80">
      <t>スス</t>
    </rPh>
    <rPh sb="82" eb="84">
      <t>シュウゼン</t>
    </rPh>
    <rPh sb="85" eb="87">
      <t>コウシン</t>
    </rPh>
    <rPh sb="87" eb="89">
      <t>コウジ</t>
    </rPh>
    <rPh sb="90" eb="92">
      <t>ゾウカ</t>
    </rPh>
    <rPh sb="101" eb="102">
      <t>マチ</t>
    </rPh>
    <rPh sb="102" eb="104">
      <t>スイドウ</t>
    </rPh>
    <rPh sb="108" eb="109">
      <t>トウ</t>
    </rPh>
    <rPh sb="110" eb="111">
      <t>モト</t>
    </rPh>
    <rPh sb="114" eb="116">
      <t>ザイゲン</t>
    </rPh>
    <rPh sb="117" eb="119">
      <t>カクホ</t>
    </rPh>
    <rPh sb="119" eb="120">
      <t>トウ</t>
    </rPh>
    <rPh sb="120" eb="123">
      <t>ケイカクテキ</t>
    </rPh>
    <rPh sb="124" eb="126">
      <t>ケイエイ</t>
    </rPh>
    <rPh sb="127" eb="129">
      <t>コウシン</t>
    </rPh>
    <rPh sb="129" eb="131">
      <t>コウジ</t>
    </rPh>
    <rPh sb="131" eb="132">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</si>
</sst>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1.9</c:v>
                </c:pt>
                <c:pt idx="1">
                  <c:v>2.0099999999999998</c:v>
                </c:pt>
                <c:pt idx="2">
                  <c:v>0.14000000000000001</c:v>
                </c:pt>
                <c:pt idx="3">
                  <c:v>0.14000000000000001</c:v>
                </c:pt>
                <c:pt idx="4">
                  <c:v>0.63</c:v>
                </c:pt>
              </c:numCache>
            </c:numRef>
          </c:val>
          <c:extLst>
            <c:ext xmlns:c16="http://schemas.microsoft.com/office/drawing/2014/chart" uri="{C3380CC4-5D6E-409C-BE32-E72D297353CC}">
              <c16:uniqueId val="{00000000-8C6F-4893-9A67-E633BD3D860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8C6F-4893-9A67-E633BD3D860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66.47</c:v>
                </c:pt>
                <c:pt idx="1">
                  <c:v>66.25</c:v>
                </c:pt>
                <c:pt idx="2">
                  <c:v>66.91</c:v>
                </c:pt>
                <c:pt idx="3">
                  <c:v>65.36</c:v>
                </c:pt>
                <c:pt idx="4">
                  <c:v>64.86</c:v>
                </c:pt>
              </c:numCache>
            </c:numRef>
          </c:val>
          <c:extLst>
            <c:ext xmlns:c16="http://schemas.microsoft.com/office/drawing/2014/chart" uri="{C3380CC4-5D6E-409C-BE32-E72D297353CC}">
              <c16:uniqueId val="{00000000-72A2-4222-B3F0-FE961D991F4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72A2-4222-B3F0-FE961D991F4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92.26</c:v>
                </c:pt>
                <c:pt idx="1">
                  <c:v>91.44</c:v>
                </c:pt>
                <c:pt idx="2">
                  <c:v>90.84</c:v>
                </c:pt>
                <c:pt idx="3">
                  <c:v>90.82</c:v>
                </c:pt>
                <c:pt idx="4">
                  <c:v>89.96</c:v>
                </c:pt>
              </c:numCache>
            </c:numRef>
          </c:val>
          <c:extLst>
            <c:ext xmlns:c16="http://schemas.microsoft.com/office/drawing/2014/chart" uri="{C3380CC4-5D6E-409C-BE32-E72D297353CC}">
              <c16:uniqueId val="{00000000-2790-424C-883A-14E5C086078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2790-424C-883A-14E5C086078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126.66</c:v>
                </c:pt>
                <c:pt idx="1">
                  <c:v>120.57</c:v>
                </c:pt>
                <c:pt idx="2">
                  <c:v>122.08</c:v>
                </c:pt>
                <c:pt idx="3">
                  <c:v>112.65</c:v>
                </c:pt>
                <c:pt idx="4">
                  <c:v>114.58</c:v>
                </c:pt>
              </c:numCache>
            </c:numRef>
          </c:val>
          <c:extLst>
            <c:ext xmlns:c16="http://schemas.microsoft.com/office/drawing/2014/chart" uri="{C3380CC4-5D6E-409C-BE32-E72D297353CC}">
              <c16:uniqueId val="{00000000-15C1-43FA-A64F-24DF1D7C22B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15C1-43FA-A64F-24DF1D7C22B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52.4</c:v>
                </c:pt>
                <c:pt idx="1">
                  <c:v>53.87</c:v>
                </c:pt>
                <c:pt idx="2">
                  <c:v>55.75</c:v>
                </c:pt>
                <c:pt idx="3">
                  <c:v>54.64</c:v>
                </c:pt>
                <c:pt idx="4">
                  <c:v>55.5</c:v>
                </c:pt>
              </c:numCache>
            </c:numRef>
          </c:val>
          <c:extLst>
            <c:ext xmlns:c16="http://schemas.microsoft.com/office/drawing/2014/chart" uri="{C3380CC4-5D6E-409C-BE32-E72D297353CC}">
              <c16:uniqueId val="{00000000-FFE6-4901-8A76-6484A3D7000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FFE6-4901-8A76-6484A3D7000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41.44</c:v>
                </c:pt>
                <c:pt idx="1">
                  <c:v>45.57</c:v>
                </c:pt>
                <c:pt idx="2">
                  <c:v>45.38</c:v>
                </c:pt>
                <c:pt idx="3">
                  <c:v>45.38</c:v>
                </c:pt>
                <c:pt idx="4">
                  <c:v>42.96</c:v>
                </c:pt>
              </c:numCache>
            </c:numRef>
          </c:val>
          <c:extLst>
            <c:ext xmlns:c16="http://schemas.microsoft.com/office/drawing/2014/chart" uri="{C3380CC4-5D6E-409C-BE32-E72D297353CC}">
              <c16:uniqueId val="{00000000-F4E6-41AE-A589-B7F10973600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F4E6-41AE-A589-B7F10973600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3B-4B42-86D9-7B36D0BB4A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23B-4B42-86D9-7B36D0BB4A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222.25</c:v>
                </c:pt>
                <c:pt idx="1">
                  <c:v>337.78</c:v>
                </c:pt>
                <c:pt idx="2">
                  <c:v>578.92999999999995</c:v>
                </c:pt>
                <c:pt idx="3">
                  <c:v>276.12</c:v>
                </c:pt>
                <c:pt idx="4">
                  <c:v>506.22</c:v>
                </c:pt>
              </c:numCache>
            </c:numRef>
          </c:val>
          <c:extLst>
            <c:ext xmlns:c16="http://schemas.microsoft.com/office/drawing/2014/chart" uri="{C3380CC4-5D6E-409C-BE32-E72D297353CC}">
              <c16:uniqueId val="{00000000-4511-4EBA-8E8F-1E10C79E727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4511-4EBA-8E8F-1E10C79E727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159.54</c:v>
                </c:pt>
                <c:pt idx="1">
                  <c:v>136.99</c:v>
                </c:pt>
                <c:pt idx="2">
                  <c:v>121.26</c:v>
                </c:pt>
                <c:pt idx="3">
                  <c:v>205.15</c:v>
                </c:pt>
                <c:pt idx="4">
                  <c:v>248.06</c:v>
                </c:pt>
              </c:numCache>
            </c:numRef>
          </c:val>
          <c:extLst>
            <c:ext xmlns:c16="http://schemas.microsoft.com/office/drawing/2014/chart" uri="{C3380CC4-5D6E-409C-BE32-E72D297353CC}">
              <c16:uniqueId val="{00000000-7B47-4B8E-A5C2-51AF9AA0C46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7B47-4B8E-A5C2-51AF9AA0C46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122.29</c:v>
                </c:pt>
                <c:pt idx="1">
                  <c:v>117.17</c:v>
                </c:pt>
                <c:pt idx="2">
                  <c:v>117.32</c:v>
                </c:pt>
                <c:pt idx="3">
                  <c:v>109.01</c:v>
                </c:pt>
                <c:pt idx="4">
                  <c:v>108.04</c:v>
                </c:pt>
              </c:numCache>
            </c:numRef>
          </c:val>
          <c:extLst>
            <c:ext xmlns:c16="http://schemas.microsoft.com/office/drawing/2014/chart" uri="{C3380CC4-5D6E-409C-BE32-E72D297353CC}">
              <c16:uniqueId val="{00000000-45C8-43BB-A95F-C7123B60B84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45C8-43BB-A95F-C7123B60B84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170.4</c:v>
                </c:pt>
                <c:pt idx="1">
                  <c:v>178.74</c:v>
                </c:pt>
                <c:pt idx="2">
                  <c:v>181.22</c:v>
                </c:pt>
                <c:pt idx="3">
                  <c:v>195.3</c:v>
                </c:pt>
                <c:pt idx="4">
                  <c:v>195.71</c:v>
                </c:pt>
              </c:numCache>
            </c:numRef>
          </c:val>
          <c:extLst>
            <c:ext xmlns:c16="http://schemas.microsoft.com/office/drawing/2014/chart" uri="{C3380CC4-5D6E-409C-BE32-E72D297353CC}">
              <c16:uniqueId val="{00000000-5126-450B-A035-EE04795227D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5126-450B-A035-EE04795227D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39999999999999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酒々井町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20095</v>
      </c>
      <c r="AM8" s="44"/>
      <c r="AN8" s="44"/>
      <c r="AO8" s="44"/>
      <c r="AP8" s="44"/>
      <c r="AQ8" s="44"/>
      <c r="AR8" s="44"/>
      <c r="AS8" s="44"/>
      <c r="AT8" s="45">
        <f>データ!$S$6</f>
        <v>19.010000000000002</v>
      </c>
      <c r="AU8" s="46"/>
      <c r="AV8" s="46"/>
      <c r="AW8" s="46"/>
      <c r="AX8" s="46"/>
      <c r="AY8" s="46"/>
      <c r="AZ8" s="46"/>
      <c r="BA8" s="46"/>
      <c r="BB8" s="47">
        <f>データ!$T$6</f>
        <v>1057.08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78.95</v>
      </c>
      <c r="J10" s="46"/>
      <c r="K10" s="46"/>
      <c r="L10" s="46"/>
      <c r="M10" s="46"/>
      <c r="N10" s="46"/>
      <c r="O10" s="80"/>
      <c r="P10" s="47">
        <f>データ!$P$6</f>
        <v>93.69</v>
      </c>
      <c r="Q10" s="47"/>
      <c r="R10" s="47"/>
      <c r="S10" s="47"/>
      <c r="T10" s="47"/>
      <c r="U10" s="47"/>
      <c r="V10" s="47"/>
      <c r="W10" s="44">
        <f>データ!$Q$6</f>
        <v>2860</v>
      </c>
      <c r="X10" s="44"/>
      <c r="Y10" s="44"/>
      <c r="Z10" s="44"/>
      <c r="AA10" s="44"/>
      <c r="AB10" s="44"/>
      <c r="AC10" s="44"/>
      <c r="AD10" s="2"/>
      <c r="AE10" s="2"/>
      <c r="AF10" s="2"/>
      <c r="AG10" s="2"/>
      <c r="AH10" s="2"/>
      <c r="AI10" s="2"/>
      <c r="AJ10" s="2"/>
      <c r="AK10" s="2"/>
      <c r="AL10" s="44">
        <f>データ!$U$6</f>
        <v>18885</v>
      </c>
      <c r="AM10" s="44"/>
      <c r="AN10" s="44"/>
      <c r="AO10" s="44"/>
      <c r="AP10" s="44"/>
      <c r="AQ10" s="44"/>
      <c r="AR10" s="44"/>
      <c r="AS10" s="44"/>
      <c r="AT10" s="45">
        <f>データ!$V$6</f>
        <v>17.18</v>
      </c>
      <c r="AU10" s="46"/>
      <c r="AV10" s="46"/>
      <c r="AW10" s="46"/>
      <c r="AX10" s="46"/>
      <c r="AY10" s="46"/>
      <c r="AZ10" s="46"/>
      <c r="BA10" s="46"/>
      <c r="BB10" s="47">
        <f>データ!$W$6</f>
        <v>1099.24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6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6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6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6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6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6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6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6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6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6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6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6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6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6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6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6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6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6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6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6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6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6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6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6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6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6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6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6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6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6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6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6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6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6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6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6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6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6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6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6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6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6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6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6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6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6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6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6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6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6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6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6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6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6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6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6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6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6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6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6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6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6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6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6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6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6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6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6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6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Em8yl8bwxlYCUq1kkqtzMAuvGw8VcdeS/Tc2SQpCq6CFU3fwriLujpwQOXzSVPT8VftYQK+lBt2kx8ulKnpkQ==" saltValue="TmjWCB5ikaD7Gu1yBFh6H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123226</v>
      </c>
      <c r="D6" s="20">
        <f t="shared" si="3"/>
        <v>46</v>
      </c>
      <c r="E6" s="20">
        <f t="shared" si="3"/>
        <v>1</v>
      </c>
      <c r="F6" s="20">
        <f t="shared" si="3"/>
        <v>0</v>
      </c>
      <c r="G6" s="20">
        <f t="shared" si="3"/>
        <v>1</v>
      </c>
      <c r="H6" s="20" t="str">
        <f t="shared" si="3"/>
        <v>千葉県　酒々井町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78.95</v>
      </c>
      <c r="P6" s="21">
        <f t="shared" si="3"/>
        <v>93.69</v>
      </c>
      <c r="Q6" s="21">
        <f t="shared" si="3"/>
        <v>2860</v>
      </c>
      <c r="R6" s="21">
        <f t="shared" si="3"/>
        <v>20095</v>
      </c>
      <c r="S6" s="21">
        <f t="shared" si="3"/>
        <v>19.010000000000002</v>
      </c>
      <c r="T6" s="21">
        <f t="shared" si="3"/>
        <v>1057.08</v>
      </c>
      <c r="U6" s="21">
        <f t="shared" si="3"/>
        <v>18885</v>
      </c>
      <c r="V6" s="21">
        <f t="shared" si="3"/>
        <v>17.18</v>
      </c>
      <c r="W6" s="21">
        <f t="shared" si="3"/>
        <v>1099.24</v>
      </c>
      <c r="X6" s="22">
        <f>IF(X7="",NA(),X7)</f>
        <v>126.66</v>
      </c>
      <c r="Y6" s="22">
        <f t="shared" ref="Y6:AG6" si="4">IF(Y7="",NA(),Y7)</f>
        <v>120.57</v>
      </c>
      <c r="Z6" s="22">
        <f t="shared" si="4"/>
        <v>122.08</v>
      </c>
      <c r="AA6" s="22">
        <f t="shared" si="4"/>
        <v>112.65</v>
      </c>
      <c r="AB6" s="22">
        <f t="shared" si="4"/>
        <v>114.58</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222.25</v>
      </c>
      <c r="AU6" s="22">
        <f t="shared" ref="AU6:BC6" si="6">IF(AU7="",NA(),AU7)</f>
        <v>337.78</v>
      </c>
      <c r="AV6" s="22">
        <f t="shared" si="6"/>
        <v>578.92999999999995</v>
      </c>
      <c r="AW6" s="22">
        <f t="shared" si="6"/>
        <v>276.12</v>
      </c>
      <c r="AX6" s="22">
        <f t="shared" si="6"/>
        <v>506.22</v>
      </c>
      <c r="AY6" s="22">
        <f t="shared" si="6"/>
        <v>367.55</v>
      </c>
      <c r="AZ6" s="22">
        <f t="shared" si="6"/>
        <v>378.56</v>
      </c>
      <c r="BA6" s="22">
        <f t="shared" si="6"/>
        <v>364.46</v>
      </c>
      <c r="BB6" s="22">
        <f t="shared" si="6"/>
        <v>338.89</v>
      </c>
      <c r="BC6" s="22">
        <f t="shared" si="6"/>
        <v>352.34</v>
      </c>
      <c r="BD6" s="21" t="str">
        <f>IF(BD7="","",IF(BD7="-","【-】","【"&amp;SUBSTITUTE(TEXT(BD7,"#,##0.00"),"-","△")&amp;"】"))</f>
        <v>【239.69】</v>
      </c>
      <c r="BE6" s="22">
        <f>IF(BE7="",NA(),BE7)</f>
        <v>159.54</v>
      </c>
      <c r="BF6" s="22">
        <f t="shared" ref="BF6:BN6" si="7">IF(BF7="",NA(),BF7)</f>
        <v>136.99</v>
      </c>
      <c r="BG6" s="22">
        <f t="shared" si="7"/>
        <v>121.26</v>
      </c>
      <c r="BH6" s="22">
        <f t="shared" si="7"/>
        <v>205.15</v>
      </c>
      <c r="BI6" s="22">
        <f t="shared" si="7"/>
        <v>248.06</v>
      </c>
      <c r="BJ6" s="22">
        <f t="shared" si="7"/>
        <v>418.68</v>
      </c>
      <c r="BK6" s="22">
        <f t="shared" si="7"/>
        <v>395.68</v>
      </c>
      <c r="BL6" s="22">
        <f t="shared" si="7"/>
        <v>403.72</v>
      </c>
      <c r="BM6" s="22">
        <f t="shared" si="7"/>
        <v>400.21</v>
      </c>
      <c r="BN6" s="22">
        <f t="shared" si="7"/>
        <v>391.13</v>
      </c>
      <c r="BO6" s="21" t="str">
        <f>IF(BO7="","",IF(BO7="-","【-】","【"&amp;SUBSTITUTE(TEXT(BO7,"#,##0.00"),"-","△")&amp;"】"))</f>
        <v>【264.86】</v>
      </c>
      <c r="BP6" s="22">
        <f>IF(BP7="",NA(),BP7)</f>
        <v>122.29</v>
      </c>
      <c r="BQ6" s="22">
        <f t="shared" ref="BQ6:BY6" si="8">IF(BQ7="",NA(),BQ7)</f>
        <v>117.17</v>
      </c>
      <c r="BR6" s="22">
        <f t="shared" si="8"/>
        <v>117.32</v>
      </c>
      <c r="BS6" s="22">
        <f t="shared" si="8"/>
        <v>109.01</v>
      </c>
      <c r="BT6" s="22">
        <f t="shared" si="8"/>
        <v>108.04</v>
      </c>
      <c r="BU6" s="22">
        <f t="shared" si="8"/>
        <v>94.78</v>
      </c>
      <c r="BV6" s="22">
        <f t="shared" si="8"/>
        <v>97.59</v>
      </c>
      <c r="BW6" s="22">
        <f t="shared" si="8"/>
        <v>92.17</v>
      </c>
      <c r="BX6" s="22">
        <f t="shared" si="8"/>
        <v>92.83</v>
      </c>
      <c r="BY6" s="22">
        <f t="shared" si="8"/>
        <v>92.16</v>
      </c>
      <c r="BZ6" s="21" t="str">
        <f>IF(BZ7="","",IF(BZ7="-","【-】","【"&amp;SUBSTITUTE(TEXT(BZ7,"#,##0.00"),"-","△")&amp;"】"))</f>
        <v>【97.59】</v>
      </c>
      <c r="CA6" s="22">
        <f>IF(CA7="",NA(),CA7)</f>
        <v>170.4</v>
      </c>
      <c r="CB6" s="22">
        <f t="shared" ref="CB6:CJ6" si="9">IF(CB7="",NA(),CB7)</f>
        <v>178.74</v>
      </c>
      <c r="CC6" s="22">
        <f t="shared" si="9"/>
        <v>181.22</v>
      </c>
      <c r="CD6" s="22">
        <f t="shared" si="9"/>
        <v>195.3</v>
      </c>
      <c r="CE6" s="22">
        <f t="shared" si="9"/>
        <v>195.71</v>
      </c>
      <c r="CF6" s="22">
        <f t="shared" si="9"/>
        <v>181.3</v>
      </c>
      <c r="CG6" s="22">
        <f t="shared" si="9"/>
        <v>181.71</v>
      </c>
      <c r="CH6" s="22">
        <f t="shared" si="9"/>
        <v>188.51</v>
      </c>
      <c r="CI6" s="22">
        <f t="shared" si="9"/>
        <v>189.43</v>
      </c>
      <c r="CJ6" s="22">
        <f t="shared" si="9"/>
        <v>196.75</v>
      </c>
      <c r="CK6" s="21" t="str">
        <f>IF(CK7="","",IF(CK7="-","【-】","【"&amp;SUBSTITUTE(TEXT(CK7,"#,##0.00"),"-","△")&amp;"】"))</f>
        <v>【181.66】</v>
      </c>
      <c r="CL6" s="22">
        <f>IF(CL7="",NA(),CL7)</f>
        <v>66.47</v>
      </c>
      <c r="CM6" s="22">
        <f t="shared" ref="CM6:CU6" si="10">IF(CM7="",NA(),CM7)</f>
        <v>66.25</v>
      </c>
      <c r="CN6" s="22">
        <f t="shared" si="10"/>
        <v>66.91</v>
      </c>
      <c r="CO6" s="22">
        <f t="shared" si="10"/>
        <v>65.36</v>
      </c>
      <c r="CP6" s="22">
        <f t="shared" si="10"/>
        <v>64.86</v>
      </c>
      <c r="CQ6" s="22">
        <f t="shared" si="10"/>
        <v>55.89</v>
      </c>
      <c r="CR6" s="22">
        <f t="shared" si="10"/>
        <v>55.72</v>
      </c>
      <c r="CS6" s="22">
        <f t="shared" si="10"/>
        <v>55.31</v>
      </c>
      <c r="CT6" s="22">
        <f t="shared" si="10"/>
        <v>55.14</v>
      </c>
      <c r="CU6" s="22">
        <f t="shared" si="10"/>
        <v>54.99</v>
      </c>
      <c r="CV6" s="21" t="str">
        <f>IF(CV7="","",IF(CV7="-","【-】","【"&amp;SUBSTITUTE(TEXT(CV7,"#,##0.00"),"-","△")&amp;"】"))</f>
        <v>【60.21】</v>
      </c>
      <c r="CW6" s="22">
        <f>IF(CW7="",NA(),CW7)</f>
        <v>92.26</v>
      </c>
      <c r="CX6" s="22">
        <f t="shared" ref="CX6:DF6" si="11">IF(CX7="",NA(),CX7)</f>
        <v>91.44</v>
      </c>
      <c r="CY6" s="22">
        <f t="shared" si="11"/>
        <v>90.84</v>
      </c>
      <c r="CZ6" s="22">
        <f t="shared" si="11"/>
        <v>90.82</v>
      </c>
      <c r="DA6" s="22">
        <f t="shared" si="11"/>
        <v>89.96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52.4</v>
      </c>
      <c r="DI6" s="22">
        <f t="shared" ref="DI6:DQ6" si="12">IF(DI7="",NA(),DI7)</f>
        <v>53.87</v>
      </c>
      <c r="DJ6" s="22">
        <f t="shared" si="12"/>
        <v>55.75</v>
      </c>
      <c r="DK6" s="22">
        <f t="shared" si="12"/>
        <v>54.64</v>
      </c>
      <c r="DL6" s="22">
        <f t="shared" si="12"/>
        <v>55.5</v>
      </c>
      <c r="DM6" s="22">
        <f t="shared" si="12"/>
        <v>50.63</v>
      </c>
      <c r="DN6" s="22">
        <f t="shared" si="12"/>
        <v>51.29</v>
      </c>
      <c r="DO6" s="22">
        <f t="shared" si="12"/>
        <v>52.2</v>
      </c>
      <c r="DP6" s="22">
        <f t="shared" si="12"/>
        <v>52.7</v>
      </c>
      <c r="DQ6" s="22">
        <f t="shared" si="12"/>
        <v>53.48</v>
      </c>
      <c r="DR6" s="21" t="str">
        <f>IF(DR7="","",IF(DR7="-","【-】","【"&amp;SUBSTITUTE(TEXT(DR7,"#,##0.00"),"-","△")&amp;"】"))</f>
        <v>【52.41】</v>
      </c>
      <c r="DS6" s="22">
        <f>IF(DS7="",NA(),DS7)</f>
        <v>41.44</v>
      </c>
      <c r="DT6" s="22">
        <f t="shared" ref="DT6:EB6" si="13">IF(DT7="",NA(),DT7)</f>
        <v>45.57</v>
      </c>
      <c r="DU6" s="22">
        <f t="shared" si="13"/>
        <v>45.38</v>
      </c>
      <c r="DV6" s="22">
        <f t="shared" si="13"/>
        <v>45.38</v>
      </c>
      <c r="DW6" s="22">
        <f t="shared" si="13"/>
        <v>42.96</v>
      </c>
      <c r="DX6" s="22">
        <f t="shared" si="13"/>
        <v>18.28</v>
      </c>
      <c r="DY6" s="22">
        <f t="shared" si="13"/>
        <v>19.61</v>
      </c>
      <c r="DZ6" s="22">
        <f t="shared" si="13"/>
        <v>20.73</v>
      </c>
      <c r="EA6" s="22">
        <f t="shared" si="13"/>
        <v>22.86</v>
      </c>
      <c r="EB6" s="22">
        <f t="shared" si="13"/>
        <v>24.31</v>
      </c>
      <c r="EC6" s="21" t="str">
        <f>IF(EC7="","",IF(EC7="-","【-】","【"&amp;SUBSTITUTE(TEXT(EC7,"#,##0.00"),"-","△")&amp;"】"))</f>
        <v>【26.78】</v>
      </c>
      <c r="ED6" s="22">
        <f>IF(ED7="",NA(),ED7)</f>
        <v>1.9</v>
      </c>
      <c r="EE6" s="22">
        <f t="shared" ref="EE6:EM6" si="14">IF(EE7="",NA(),EE7)</f>
        <v>2.0099999999999998</v>
      </c>
      <c r="EF6" s="22">
        <f t="shared" si="14"/>
        <v>0.14000000000000001</v>
      </c>
      <c r="EG6" s="22">
        <f t="shared" si="14"/>
        <v>0.14000000000000001</v>
      </c>
      <c r="EH6" s="22">
        <f t="shared" si="14"/>
        <v>0.63</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123226</v>
      </c>
      <c r="D7" s="24">
        <v>46</v>
      </c>
      <c r="E7" s="24">
        <v>1</v>
      </c>
      <c r="F7" s="24">
        <v>0</v>
      </c>
      <c r="G7" s="24">
        <v>1</v>
      </c>
      <c r="H7" s="24" t="s">
        <v>93</v>
      </c>
      <c r="I7" s="24" t="s">
        <v>94</v>
      </c>
      <c r="J7" s="24" t="s">
        <v>95</v>
      </c>
      <c r="K7" s="24" t="s">
        <v>96</v>
      </c>
      <c r="L7" s="24" t="s">
        <v>97</v>
      </c>
      <c r="M7" s="24" t="s">
        <v>98</v>
      </c>
      <c r="N7" s="25" t="s">
        <v>99</v>
      </c>
      <c r="O7" s="25">
        <v>78.95</v>
      </c>
      <c r="P7" s="25">
        <v>93.69</v>
      </c>
      <c r="Q7" s="25">
        <v>2860</v>
      </c>
      <c r="R7" s="25">
        <v>20095</v>
      </c>
      <c r="S7" s="25">
        <v>19.010000000000002</v>
      </c>
      <c r="T7" s="25">
        <v>1057.08</v>
      </c>
      <c r="U7" s="25">
        <v>18885</v>
      </c>
      <c r="V7" s="25">
        <v>17.18</v>
      </c>
      <c r="W7" s="25">
        <v>1099.24</v>
      </c>
      <c r="X7" s="25">
        <v>126.66</v>
      </c>
      <c r="Y7" s="25">
        <v>120.57</v>
      </c>
      <c r="Z7" s="25">
        <v>122.08</v>
      </c>
      <c r="AA7" s="25">
        <v>112.65</v>
      </c>
      <c r="AB7" s="25">
        <v>114.58</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222.25</v>
      </c>
      <c r="AU7" s="25">
        <v>337.78</v>
      </c>
      <c r="AV7" s="25">
        <v>578.92999999999995</v>
      </c>
      <c r="AW7" s="25">
        <v>276.12</v>
      </c>
      <c r="AX7" s="25">
        <v>506.22</v>
      </c>
      <c r="AY7" s="25">
        <v>367.55</v>
      </c>
      <c r="AZ7" s="25">
        <v>378.56</v>
      </c>
      <c r="BA7" s="25">
        <v>364.46</v>
      </c>
      <c r="BB7" s="25">
        <v>338.89</v>
      </c>
      <c r="BC7" s="25">
        <v>352.34</v>
      </c>
      <c r="BD7" s="25">
        <v>239.69</v>
      </c>
      <c r="BE7" s="25">
        <v>159.54</v>
      </c>
      <c r="BF7" s="25">
        <v>136.99</v>
      </c>
      <c r="BG7" s="25">
        <v>121.26</v>
      </c>
      <c r="BH7" s="25">
        <v>205.15</v>
      </c>
      <c r="BI7" s="25">
        <v>248.06</v>
      </c>
      <c r="BJ7" s="25">
        <v>418.68</v>
      </c>
      <c r="BK7" s="25">
        <v>395.68</v>
      </c>
      <c r="BL7" s="25">
        <v>403.72</v>
      </c>
      <c r="BM7" s="25">
        <v>400.21</v>
      </c>
      <c r="BN7" s="25">
        <v>391.13</v>
      </c>
      <c r="BO7" s="25">
        <v>264.86</v>
      </c>
      <c r="BP7" s="25">
        <v>122.29</v>
      </c>
      <c r="BQ7" s="25">
        <v>117.17</v>
      </c>
      <c r="BR7" s="25">
        <v>117.32</v>
      </c>
      <c r="BS7" s="25">
        <v>109.01</v>
      </c>
      <c r="BT7" s="25">
        <v>108.04</v>
      </c>
      <c r="BU7" s="25">
        <v>94.78</v>
      </c>
      <c r="BV7" s="25">
        <v>97.59</v>
      </c>
      <c r="BW7" s="25">
        <v>92.17</v>
      </c>
      <c r="BX7" s="25">
        <v>92.83</v>
      </c>
      <c r="BY7" s="25">
        <v>92.16</v>
      </c>
      <c r="BZ7" s="25">
        <v>97.59</v>
      </c>
      <c r="CA7" s="25">
        <v>170.4</v>
      </c>
      <c r="CB7" s="25">
        <v>178.74</v>
      </c>
      <c r="CC7" s="25">
        <v>181.22</v>
      </c>
      <c r="CD7" s="25">
        <v>195.3</v>
      </c>
      <c r="CE7" s="25">
        <v>195.71</v>
      </c>
      <c r="CF7" s="25">
        <v>181.3</v>
      </c>
      <c r="CG7" s="25">
        <v>181.71</v>
      </c>
      <c r="CH7" s="25">
        <v>188.51</v>
      </c>
      <c r="CI7" s="25">
        <v>189.43</v>
      </c>
      <c r="CJ7" s="25">
        <v>196.75</v>
      </c>
      <c r="CK7" s="25">
        <v>181.66</v>
      </c>
      <c r="CL7" s="25">
        <v>66.47</v>
      </c>
      <c r="CM7" s="25">
        <v>66.25</v>
      </c>
      <c r="CN7" s="25">
        <v>66.91</v>
      </c>
      <c r="CO7" s="25">
        <v>65.36</v>
      </c>
      <c r="CP7" s="25">
        <v>64.86</v>
      </c>
      <c r="CQ7" s="25">
        <v>55.89</v>
      </c>
      <c r="CR7" s="25">
        <v>55.72</v>
      </c>
      <c r="CS7" s="25">
        <v>55.31</v>
      </c>
      <c r="CT7" s="25">
        <v>55.14</v>
      </c>
      <c r="CU7" s="25">
        <v>54.99</v>
      </c>
      <c r="CV7" s="25">
        <v>60.21</v>
      </c>
      <c r="CW7" s="25">
        <v>92.26</v>
      </c>
      <c r="CX7" s="25">
        <v>91.44</v>
      </c>
      <c r="CY7" s="25">
        <v>90.84</v>
      </c>
      <c r="CZ7" s="25">
        <v>90.82</v>
      </c>
      <c r="DA7" s="25">
        <v>89.96</v>
      </c>
      <c r="DB7" s="25">
        <v>81.27</v>
      </c>
      <c r="DC7" s="25">
        <v>81.260000000000005</v>
      </c>
      <c r="DD7" s="25">
        <v>80.36</v>
      </c>
      <c r="DE7" s="25">
        <v>80.13</v>
      </c>
      <c r="DF7" s="25">
        <v>79.34</v>
      </c>
      <c r="DG7" s="25">
        <v>89.21</v>
      </c>
      <c r="DH7" s="25">
        <v>52.4</v>
      </c>
      <c r="DI7" s="25">
        <v>53.87</v>
      </c>
      <c r="DJ7" s="25">
        <v>55.75</v>
      </c>
      <c r="DK7" s="25">
        <v>54.64</v>
      </c>
      <c r="DL7" s="25">
        <v>55.5</v>
      </c>
      <c r="DM7" s="25">
        <v>50.63</v>
      </c>
      <c r="DN7" s="25">
        <v>51.29</v>
      </c>
      <c r="DO7" s="25">
        <v>52.2</v>
      </c>
      <c r="DP7" s="25">
        <v>52.7</v>
      </c>
      <c r="DQ7" s="25">
        <v>53.48</v>
      </c>
      <c r="DR7" s="25">
        <v>52.41</v>
      </c>
      <c r="DS7" s="25">
        <v>41.44</v>
      </c>
      <c r="DT7" s="25">
        <v>45.57</v>
      </c>
      <c r="DU7" s="25">
        <v>45.38</v>
      </c>
      <c r="DV7" s="25">
        <v>45.38</v>
      </c>
      <c r="DW7" s="25">
        <v>42.96</v>
      </c>
      <c r="DX7" s="25">
        <v>18.28</v>
      </c>
      <c r="DY7" s="25">
        <v>19.61</v>
      </c>
      <c r="DZ7" s="25">
        <v>20.73</v>
      </c>
      <c r="EA7" s="25">
        <v>22.86</v>
      </c>
      <c r="EB7" s="25">
        <v>24.31</v>
      </c>
      <c r="EC7" s="25">
        <v>26.78</v>
      </c>
      <c r="ED7" s="25">
        <v>1.9</v>
      </c>
      <c r="EE7" s="25">
        <v>2.0099999999999998</v>
      </c>
      <c r="EF7" s="25">
        <v>0.14000000000000001</v>
      </c>
      <c r="EG7" s="25">
        <v>0.14000000000000001</v>
      </c>
      <c r="EH7" s="25">
        <v>0.63</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2025-12-12T09:14:37Z</dcterms:created>
  <dcterms:modified xsi:type="dcterms:W3CDTF">2026-03-05T03:48:10Z</dcterms:modified>
  <cp:category/>
</cp:coreProperties>
</file>