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ACC4A839-C54D-4081-96F9-555787D084A7}" xr6:coauthVersionLast="47" xr6:coauthVersionMax="47" xr10:uidLastSave="{00000000-0000-0000-0000-000000000000}"/>
  <workbookProtection workbookAlgorithmName="SHA-512" workbookHashValue="SrlspJBJn02/cA+XlZSClHAPgzXxlCsq18jF8g5cP41MDiNcJ/kpf0Pkmu5pw24JPa1YnR7R+Di0ePEq4/eKFg==" workbookSaltValue="eAR8smS34Q5iQB+1M0/Ms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P10" i="4" s="1"/>
  <c r="O6" i="5"/>
  <c r="I10" i="4" s="1"/>
  <c r="N6" i="5"/>
  <c r="B10" i="4" s="1"/>
  <c r="M6" i="5"/>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H85" i="4"/>
  <c r="BB10" i="4"/>
  <c r="BB8" i="4"/>
  <c r="AT8" i="4"/>
  <c r="AD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<sst xmlns="http://schemas.openxmlformats.org/spreadsheetml/2006/main" count="228" uniqueCount="113">
  <si>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</si>
  <si>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</si>
  <si>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</si>
  <si>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</si>
  <si>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</si>
  <si>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</si>
  <si>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</si>
  <si>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</si>
  <si>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</si>
  <si>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</si>
  <si>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</si>
  <si>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</si>
  <si>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</si>
  <si>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</si>
  <si>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</si>
  <si>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</si>
  <si>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</si>
  <si>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</si>
  <si>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</si>
  <si>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</si>
  <si>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</si>
  <si>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</si>
  <si>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</si>
  <si>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</si>
  <si>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</si>
  <si>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</si>
  <si>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</si>
  <si>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</si>
  <si>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</si>
  <si>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</si>
  <si>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</si>
  <si>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</si>
  <si>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</si>
  <si>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</si>
  <si>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</si>
  <si>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</si>
  <si>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</si>
  <si>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</si>
  <si>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</si>
  <si>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</si>
  <si>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</si>
  <si>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</si>
  <si>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</si>
  <si>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</si>
  <si>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</si>
  <si>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</si>
  <si>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</si>
  <si>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</si>
  <si>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</si>
  <si>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</si>
  <si>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</si>
  <si>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</si>
  <si>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</si>
  <si>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</si>
  <si>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</si>
  <si>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</si>
  <si>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</si>
  <si>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</si>
  <si>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</si>
  <si>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</si>
  <si>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</si>
  <si>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</si>
  <si>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</si>
  <si>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</si>
  <si>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</si>
  <si>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</si>
  <si>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</si>
  <si>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</si>
  <si>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</si>
  <si>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</si>
  <si>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</si>
  <si>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</si>
  <si>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</si>
  <si>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</si>
  <si>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</si>
  <si>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</si>
  <si>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</si>
  <si>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</si>
  <si>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</si>
  <si>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</si>
  <si>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</si>
  <si>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</si>
  <si>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</si>
  <si>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</si>
  <si>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</si>
  <si>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</si>
  <si>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</si>
  <si>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</si>
  <si>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</si>
  <si>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</si>
  <si>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</si>
  <si>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</si>
  <si>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</si>
  <si>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いすみ市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</si>
  <si>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</si>
  <si>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</si>
  <si>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</si>
  <si>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</si>
  <si>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</si>
  <si>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</si>
  <si>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</si>
  <si>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</si>
  <si>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</si>
  <si>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</si>
  <si>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</si>
  <si>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</si>
  <si>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</si>
  <si>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</si>
  <si>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</si>
  <si>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</si>
  <si>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令和6年度の経常収支比率は108.92％であり、経営の健全性の目安である100％を上回っています。
　しかし、料金回収率は59.00％と、類似団体平均(95.42％)と比較して低い水準にあります。
　これは、給水にかかる費用を料金収入だけで賄えておらず、一般会計からの繰入金や補助金など給水収益以外の収入に大きく依存してている状況が考えられます。
　 また、給水原価は358.11円と類似団体平均（184.25円）の約2倍の高水準にある一方、施設利用率は53.11％と平均（60.44％）を下回っており、需要に対して施設が過大で非効率な状況がうかがえます。 
　一方で、流動比率は321.53％と高く、累積欠損金も発生していないことから、短期的な支払能力や資金余力は十分に確保されている状況です。
　今後は、高い流動性を活かしつつも、給水原価の削減や料金水準の検証を行い、料金回収率の向上を図ることが求められます。</t>
    <rPh sb="139" eb="142">
      <t>ホジョキン</t>
    </rPh>
    <rPh sb="164" eb="166">
      <t>ジョウキョウ</t>
    </rPh>
    <rPh sb="167" eb="168">
      <t>カンガ</t>
    </rPh>
    <rPh sb="344" eb="346">
      <t>ジョウキョウ</t>
    </rPh>
    <phoneticPr fontId="4"/>
  </si>
  <si>
    <t>　有収率が78.63％と類似団体平均（83.39％）を下回っており、無収水（漏水等）によるロスが発生しており、管路等の老朽化対策が必要です。
　流動比率が300％を超えており、更新投資に充当可能な資金は確保されている状況です。
　老朽化の進行は事故リスクや修繕費の増大を招くため、手元資金を有効活用し、優先順位を定めた計画的な更新事業や耐震化を推進することで、将来にわたる給水の安定性を確保する必要があります。</t>
    <phoneticPr fontId="4"/>
  </si>
  <si>
    <t>　いすみ市の水道事業は、経常収支比率は黒字ですが、料金回収率が約59％と低く、経営が一般会計等へ大きく依存している点が課題です。
 こうした中、令和7年4月1日より勝浦市・大多喜町・御宿町との水道事業が統合され、運営が始まりました。
　広域化によるスケールメリットを活かすことで、類似団体平均の約2倍にある給水原価の縮減や、管理部門の集約による業務効率化が図られます。
　また、現在は平均を下回っている有収率（漏水等のロス）の改善に向けても、拡大した事業規模と技術力を活かした対策を講じることで、独立採算性の向上と強靭な経営基盤の構築に努めます。</t>
    <rPh sb="101" eb="103">
      <t>トウゴウ</t>
    </rPh>
    <rPh sb="109" eb="110">
      <t>ハジ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</si>
</sst>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0.04</c:v>
                </c:pt>
                <c:pt idx="1">
                  <c:v>0</c:v>
                </c:pt>
                <c:pt idx="2">
                  <c:v>0</c:v>
                </c:pt>
                <c:pt idx="3">
                  <c:v>0</c:v>
                </c:pt>
                <c:pt idx="4">
                  <c:v>0</c:v>
                </c:pt>
              </c:numCache>
            </c:numRef>
          </c:val>
          <c:extLst>
            <c:ext xmlns:c16="http://schemas.microsoft.com/office/drawing/2014/chart" uri="{C3380CC4-5D6E-409C-BE32-E72D297353CC}">
              <c16:uniqueId val="{00000000-05CA-43E4-A2F3-A0F592AF15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5CA-43E4-A2F3-A0F592AF15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51.92</c:v>
                </c:pt>
                <c:pt idx="1">
                  <c:v>52.57</c:v>
                </c:pt>
                <c:pt idx="2">
                  <c:v>51.33</c:v>
                </c:pt>
                <c:pt idx="3">
                  <c:v>51.85</c:v>
                </c:pt>
                <c:pt idx="4">
                  <c:v>53.11</c:v>
                </c:pt>
              </c:numCache>
            </c:numRef>
          </c:val>
          <c:extLst>
            <c:ext xmlns:c16="http://schemas.microsoft.com/office/drawing/2014/chart" uri="{C3380CC4-5D6E-409C-BE32-E72D297353CC}">
              <c16:uniqueId val="{00000000-7ADF-4AD9-835A-0050AF11857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ADF-4AD9-835A-0050AF11857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82.23</c:v>
                </c:pt>
                <c:pt idx="1">
                  <c:v>81.34</c:v>
                </c:pt>
                <c:pt idx="2">
                  <c:v>81.58</c:v>
                </c:pt>
                <c:pt idx="3">
                  <c:v>81.209999999999994</c:v>
                </c:pt>
                <c:pt idx="4">
                  <c:v>78.63</c:v>
                </c:pt>
              </c:numCache>
            </c:numRef>
          </c:val>
          <c:extLst>
            <c:ext xmlns:c16="http://schemas.microsoft.com/office/drawing/2014/chart" uri="{C3380CC4-5D6E-409C-BE32-E72D297353CC}">
              <c16:uniqueId val="{00000000-098A-4956-A984-1FB184502B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98A-4956-A984-1FB184502B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81.78</c:v>
                </c:pt>
                <c:pt idx="1">
                  <c:v>79.72</c:v>
                </c:pt>
                <c:pt idx="2">
                  <c:v>79.040000000000006</c:v>
                </c:pt>
                <c:pt idx="3">
                  <c:v>78.02</c:v>
                </c:pt>
                <c:pt idx="4">
                  <c:v>108.92</c:v>
                </c:pt>
              </c:numCache>
            </c:numRef>
          </c:val>
          <c:extLst>
            <c:ext xmlns:c16="http://schemas.microsoft.com/office/drawing/2014/chart" uri="{C3380CC4-5D6E-409C-BE32-E72D297353CC}">
              <c16:uniqueId val="{00000000-9EFF-4FDE-852E-037BBF8043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EFF-4FDE-852E-037BBF8043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66.05</c:v>
                </c:pt>
                <c:pt idx="1">
                  <c:v>67.69</c:v>
                </c:pt>
                <c:pt idx="2">
                  <c:v>68.81</c:v>
                </c:pt>
                <c:pt idx="3">
                  <c:v>70.260000000000005</c:v>
                </c:pt>
                <c:pt idx="4">
                  <c:v>71.42</c:v>
                </c:pt>
              </c:numCache>
            </c:numRef>
          </c:val>
          <c:extLst>
            <c:ext xmlns:c16="http://schemas.microsoft.com/office/drawing/2014/chart" uri="{C3380CC4-5D6E-409C-BE32-E72D297353CC}">
              <c16:uniqueId val="{00000000-EAA0-4CC1-8125-BBA38CF2B5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AA0-4CC1-8125-BBA38CF2B5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21.29</c:v>
                </c:pt>
                <c:pt idx="1">
                  <c:v>26.24</c:v>
                </c:pt>
                <c:pt idx="2">
                  <c:v>26.82</c:v>
                </c:pt>
                <c:pt idx="3">
                  <c:v>27.46</c:v>
                </c:pt>
                <c:pt idx="4">
                  <c:v>36.54</c:v>
                </c:pt>
              </c:numCache>
            </c:numRef>
          </c:val>
          <c:extLst>
            <c:ext xmlns:c16="http://schemas.microsoft.com/office/drawing/2014/chart" uri="{C3380CC4-5D6E-409C-BE32-E72D297353CC}">
              <c16:uniqueId val="{00000000-032C-454D-9AC6-3FB79C3731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032C-454D-9AC6-3FB79C3731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31.41</c:v>
                </c:pt>
                <c:pt idx="3" formatCode="#,##0.00;&quot;△&quot;#,##0.00;&quot;-&quot;">
                  <c:v>110.55</c:v>
                </c:pt>
                <c:pt idx="4">
                  <c:v>0</c:v>
                </c:pt>
              </c:numCache>
            </c:numRef>
          </c:val>
          <c:extLst>
            <c:ext xmlns:c16="http://schemas.microsoft.com/office/drawing/2014/chart" uri="{C3380CC4-5D6E-409C-BE32-E72D297353CC}">
              <c16:uniqueId val="{00000000-B54D-411D-B921-C9DA225903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54D-411D-B921-C9DA225903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175.55</c:v>
                </c:pt>
                <c:pt idx="1">
                  <c:v>295.52</c:v>
                </c:pt>
                <c:pt idx="2">
                  <c:v>315.27999999999997</c:v>
                </c:pt>
                <c:pt idx="3">
                  <c:v>283.27999999999997</c:v>
                </c:pt>
                <c:pt idx="4">
                  <c:v>321.52999999999997</c:v>
                </c:pt>
              </c:numCache>
            </c:numRef>
          </c:val>
          <c:extLst>
            <c:ext xmlns:c16="http://schemas.microsoft.com/office/drawing/2014/chart" uri="{C3380CC4-5D6E-409C-BE32-E72D297353CC}">
              <c16:uniqueId val="{00000000-46B7-4AE5-BD4C-4D7F240647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46B7-4AE5-BD4C-4D7F240647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260.61</c:v>
                </c:pt>
                <c:pt idx="1">
                  <c:v>258.95999999999998</c:v>
                </c:pt>
                <c:pt idx="2">
                  <c:v>284.86</c:v>
                </c:pt>
                <c:pt idx="3">
                  <c:v>277.06</c:v>
                </c:pt>
                <c:pt idx="4">
                  <c:v>292.41000000000003</c:v>
                </c:pt>
              </c:numCache>
            </c:numRef>
          </c:val>
          <c:extLst>
            <c:ext xmlns:c16="http://schemas.microsoft.com/office/drawing/2014/chart" uri="{C3380CC4-5D6E-409C-BE32-E72D297353CC}">
              <c16:uniqueId val="{00000000-9921-4290-B8F6-4F065B91CD5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9921-4290-B8F6-4F065B91CD5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61.72</c:v>
                </c:pt>
                <c:pt idx="1">
                  <c:v>60.8</c:v>
                </c:pt>
                <c:pt idx="2">
                  <c:v>58.68</c:v>
                </c:pt>
                <c:pt idx="3">
                  <c:v>57.8</c:v>
                </c:pt>
                <c:pt idx="4">
                  <c:v>59</c:v>
                </c:pt>
              </c:numCache>
            </c:numRef>
          </c:val>
          <c:extLst>
            <c:ext xmlns:c16="http://schemas.microsoft.com/office/drawing/2014/chart" uri="{C3380CC4-5D6E-409C-BE32-E72D297353CC}">
              <c16:uniqueId val="{00000000-46E8-4D5D-81B3-B510EC007C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6E8-4D5D-81B3-B510EC007C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342.41</c:v>
                </c:pt>
                <c:pt idx="1">
                  <c:v>343.55</c:v>
                </c:pt>
                <c:pt idx="2">
                  <c:v>358.04</c:v>
                </c:pt>
                <c:pt idx="3">
                  <c:v>364.02</c:v>
                </c:pt>
                <c:pt idx="4">
                  <c:v>358.11</c:v>
                </c:pt>
              </c:numCache>
            </c:numRef>
          </c:val>
          <c:extLst>
            <c:ext xmlns:c16="http://schemas.microsoft.com/office/drawing/2014/chart" uri="{C3380CC4-5D6E-409C-BE32-E72D297353CC}">
              <c16:uniqueId val="{00000000-55BE-4D7C-9FA5-D012FB6FA7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5BE-4D7C-9FA5-D012FB6FA7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3"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いすみ市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34705</v>
      </c>
      <c r="AM8" s="44"/>
      <c r="AN8" s="44"/>
      <c r="AO8" s="44"/>
      <c r="AP8" s="44"/>
      <c r="AQ8" s="44"/>
      <c r="AR8" s="44"/>
      <c r="AS8" s="44"/>
      <c r="AT8" s="45">
        <f>データ!$S$6</f>
        <v>157.5</v>
      </c>
      <c r="AU8" s="46"/>
      <c r="AV8" s="46"/>
      <c r="AW8" s="46"/>
      <c r="AX8" s="46"/>
      <c r="AY8" s="46"/>
      <c r="AZ8" s="46"/>
      <c r="BA8" s="46"/>
      <c r="BB8" s="47">
        <f>データ!$T$6</f>
        <v>220.35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74.84</v>
      </c>
      <c r="J10" s="46"/>
      <c r="K10" s="46"/>
      <c r="L10" s="46"/>
      <c r="M10" s="46"/>
      <c r="N10" s="46"/>
      <c r="O10" s="80"/>
      <c r="P10" s="47">
        <f>データ!$P$6</f>
        <v>98.81</v>
      </c>
      <c r="Q10" s="47"/>
      <c r="R10" s="47"/>
      <c r="S10" s="47"/>
      <c r="T10" s="47"/>
      <c r="U10" s="47"/>
      <c r="V10" s="47"/>
      <c r="W10" s="44">
        <f>データ!$Q$6</f>
        <v>4037</v>
      </c>
      <c r="X10" s="44"/>
      <c r="Y10" s="44"/>
      <c r="Z10" s="44"/>
      <c r="AA10" s="44"/>
      <c r="AB10" s="44"/>
      <c r="AC10" s="44"/>
      <c r="AD10" s="2"/>
      <c r="AE10" s="2"/>
      <c r="AF10" s="2"/>
      <c r="AG10" s="2"/>
      <c r="AH10" s="2"/>
      <c r="AI10" s="2"/>
      <c r="AJ10" s="2"/>
      <c r="AK10" s="2"/>
      <c r="AL10" s="44">
        <f>データ!$U$6</f>
        <v>34059</v>
      </c>
      <c r="AM10" s="44"/>
      <c r="AN10" s="44"/>
      <c r="AO10" s="44"/>
      <c r="AP10" s="44"/>
      <c r="AQ10" s="44"/>
      <c r="AR10" s="44"/>
      <c r="AS10" s="44"/>
      <c r="AT10" s="45">
        <f>データ!$V$6</f>
        <v>157.5</v>
      </c>
      <c r="AU10" s="46"/>
      <c r="AV10" s="46"/>
      <c r="AW10" s="46"/>
      <c r="AX10" s="46"/>
      <c r="AY10" s="46"/>
      <c r="AZ10" s="46"/>
      <c r="BA10" s="46"/>
      <c r="BB10" s="47">
        <f>データ!$W$6</f>
        <v>216.25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o0ACa0hbeUmqPSvohHe9JSYNHpxYusKkSdWg5dPbE2c4RXraIWM+7OrdLWRz72LQd6cmJZ5eAr4l4DI1aHUxg==" saltValue="XRmvcuoGsLc2U7JZFGvQ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122386</v>
      </c>
      <c r="D6" s="20">
        <f t="shared" si="3"/>
        <v>46</v>
      </c>
      <c r="E6" s="20">
        <f t="shared" si="3"/>
        <v>1</v>
      </c>
      <c r="F6" s="20">
        <f t="shared" si="3"/>
        <v>0</v>
      </c>
      <c r="G6" s="20">
        <f t="shared" si="3"/>
        <v>1</v>
      </c>
      <c r="H6" s="20" t="str">
        <f t="shared" si="3"/>
        <v>千葉県　いすみ市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74.84</v>
      </c>
      <c r="P6" s="21">
        <f t="shared" si="3"/>
        <v>98.81</v>
      </c>
      <c r="Q6" s="21">
        <f t="shared" si="3"/>
        <v>4037</v>
      </c>
      <c r="R6" s="21">
        <f t="shared" si="3"/>
        <v>34705</v>
      </c>
      <c r="S6" s="21">
        <f t="shared" si="3"/>
        <v>157.5</v>
      </c>
      <c r="T6" s="21">
        <f t="shared" si="3"/>
        <v>220.35</v>
      </c>
      <c r="U6" s="21">
        <f t="shared" si="3"/>
        <v>34059</v>
      </c>
      <c r="V6" s="21">
        <f t="shared" si="3"/>
        <v>157.5</v>
      </c>
      <c r="W6" s="21">
        <f t="shared" si="3"/>
        <v>216.25</v>
      </c>
      <c r="X6" s="22">
        <f>IF(X7="",NA(),X7)</f>
        <v>81.78</v>
      </c>
      <c r="Y6" s="22">
        <f t="shared" ref="Y6:AG6" si="4">IF(Y7="",NA(),Y7)</f>
        <v>79.72</v>
      </c>
      <c r="Z6" s="22">
        <f t="shared" si="4"/>
        <v>79.040000000000006</v>
      </c>
      <c r="AA6" s="22">
        <f t="shared" si="4"/>
        <v>78.02</v>
      </c>
      <c r="AB6" s="22">
        <f t="shared" si="4"/>
        <v>108.92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2">
        <f t="shared" si="5"/>
        <v>31.41</v>
      </c>
      <c r="AL6" s="22">
        <f t="shared" si="5"/>
        <v>110.55</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175.55</v>
      </c>
      <c r="AU6" s="22">
        <f t="shared" ref="AU6:BC6" si="6">IF(AU7="",NA(),AU7)</f>
        <v>295.52</v>
      </c>
      <c r="AV6" s="22">
        <f t="shared" si="6"/>
        <v>315.27999999999997</v>
      </c>
      <c r="AW6" s="22">
        <f t="shared" si="6"/>
        <v>283.27999999999997</v>
      </c>
      <c r="AX6" s="22">
        <f t="shared" si="6"/>
        <v>321.52999999999997</v>
      </c>
      <c r="AY6" s="22">
        <f t="shared" si="6"/>
        <v>327.77</v>
      </c>
      <c r="AZ6" s="22">
        <f t="shared" si="6"/>
        <v>338.02</v>
      </c>
      <c r="BA6" s="22">
        <f t="shared" si="6"/>
        <v>345.94</v>
      </c>
      <c r="BB6" s="22">
        <f t="shared" si="6"/>
        <v>329.7</v>
      </c>
      <c r="BC6" s="22">
        <f t="shared" si="6"/>
        <v>319.99</v>
      </c>
      <c r="BD6" s="21" t="str">
        <f>IF(BD7="","",IF(BD7="-","【-】","【"&amp;SUBSTITUTE(TEXT(BD7,"#,##0.00"),"-","△")&amp;"】"))</f>
        <v>【239.69】</v>
      </c>
      <c r="BE6" s="22">
        <f>IF(BE7="",NA(),BE7)</f>
        <v>260.61</v>
      </c>
      <c r="BF6" s="22">
        <f t="shared" ref="BF6:BN6" si="7">IF(BF7="",NA(),BF7)</f>
        <v>258.95999999999998</v>
      </c>
      <c r="BG6" s="22">
        <f t="shared" si="7"/>
        <v>284.86</v>
      </c>
      <c r="BH6" s="22">
        <f t="shared" si="7"/>
        <v>277.06</v>
      </c>
      <c r="BI6" s="22">
        <f t="shared" si="7"/>
        <v>292.41000000000003</v>
      </c>
      <c r="BJ6" s="22">
        <f t="shared" si="7"/>
        <v>397.1</v>
      </c>
      <c r="BK6" s="22">
        <f t="shared" si="7"/>
        <v>379.91</v>
      </c>
      <c r="BL6" s="22">
        <f t="shared" si="7"/>
        <v>386.61</v>
      </c>
      <c r="BM6" s="22">
        <f t="shared" si="7"/>
        <v>381.56</v>
      </c>
      <c r="BN6" s="22">
        <f t="shared" si="7"/>
        <v>365.55</v>
      </c>
      <c r="BO6" s="21" t="str">
        <f>IF(BO7="","",IF(BO7="-","【-】","【"&amp;SUBSTITUTE(TEXT(BO7,"#,##0.00"),"-","△")&amp;"】"))</f>
        <v>【264.86】</v>
      </c>
      <c r="BP6" s="22">
        <f>IF(BP7="",NA(),BP7)</f>
        <v>61.72</v>
      </c>
      <c r="BQ6" s="22">
        <f t="shared" ref="BQ6:BY6" si="8">IF(BQ7="",NA(),BQ7)</f>
        <v>60.8</v>
      </c>
      <c r="BR6" s="22">
        <f t="shared" si="8"/>
        <v>58.68</v>
      </c>
      <c r="BS6" s="22">
        <f t="shared" si="8"/>
        <v>57.8</v>
      </c>
      <c r="BT6" s="22">
        <f t="shared" si="8"/>
        <v>59</v>
      </c>
      <c r="BU6" s="22">
        <f t="shared" si="8"/>
        <v>95.79</v>
      </c>
      <c r="BV6" s="22">
        <f t="shared" si="8"/>
        <v>98.3</v>
      </c>
      <c r="BW6" s="22">
        <f t="shared" si="8"/>
        <v>93.82</v>
      </c>
      <c r="BX6" s="22">
        <f t="shared" si="8"/>
        <v>95.04</v>
      </c>
      <c r="BY6" s="22">
        <f t="shared" si="8"/>
        <v>95.42</v>
      </c>
      <c r="BZ6" s="21" t="str">
        <f>IF(BZ7="","",IF(BZ7="-","【-】","【"&amp;SUBSTITUTE(TEXT(BZ7,"#,##0.00"),"-","△")&amp;"】"))</f>
        <v>【97.59】</v>
      </c>
      <c r="CA6" s="22">
        <f>IF(CA7="",NA(),CA7)</f>
        <v>342.41</v>
      </c>
      <c r="CB6" s="22">
        <f t="shared" ref="CB6:CJ6" si="9">IF(CB7="",NA(),CB7)</f>
        <v>343.55</v>
      </c>
      <c r="CC6" s="22">
        <f t="shared" si="9"/>
        <v>358.04</v>
      </c>
      <c r="CD6" s="22">
        <f t="shared" si="9"/>
        <v>364.02</v>
      </c>
      <c r="CE6" s="22">
        <f t="shared" si="9"/>
        <v>358.11</v>
      </c>
      <c r="CF6" s="22">
        <f t="shared" si="9"/>
        <v>171.13</v>
      </c>
      <c r="CG6" s="22">
        <f t="shared" si="9"/>
        <v>173.7</v>
      </c>
      <c r="CH6" s="22">
        <f t="shared" si="9"/>
        <v>178.94</v>
      </c>
      <c r="CI6" s="22">
        <f t="shared" si="9"/>
        <v>180.19</v>
      </c>
      <c r="CJ6" s="22">
        <f t="shared" si="9"/>
        <v>184.25</v>
      </c>
      <c r="CK6" s="21" t="str">
        <f>IF(CK7="","",IF(CK7="-","【-】","【"&amp;SUBSTITUTE(TEXT(CK7,"#,##0.00"),"-","△")&amp;"】"))</f>
        <v>【181.66】</v>
      </c>
      <c r="CL6" s="22">
        <f>IF(CL7="",NA(),CL7)</f>
        <v>51.92</v>
      </c>
      <c r="CM6" s="22">
        <f t="shared" ref="CM6:CU6" si="10">IF(CM7="",NA(),CM7)</f>
        <v>52.57</v>
      </c>
      <c r="CN6" s="22">
        <f t="shared" si="10"/>
        <v>51.33</v>
      </c>
      <c r="CO6" s="22">
        <f t="shared" si="10"/>
        <v>51.85</v>
      </c>
      <c r="CP6" s="22">
        <f t="shared" si="10"/>
        <v>53.11</v>
      </c>
      <c r="CQ6" s="22">
        <f t="shared" si="10"/>
        <v>60.12</v>
      </c>
      <c r="CR6" s="22">
        <f t="shared" si="10"/>
        <v>60.34</v>
      </c>
      <c r="CS6" s="22">
        <f t="shared" si="10"/>
        <v>59.54</v>
      </c>
      <c r="CT6" s="22">
        <f t="shared" si="10"/>
        <v>59.26</v>
      </c>
      <c r="CU6" s="22">
        <f t="shared" si="10"/>
        <v>60.44</v>
      </c>
      <c r="CV6" s="21" t="str">
        <f>IF(CV7="","",IF(CV7="-","【-】","【"&amp;SUBSTITUTE(TEXT(CV7,"#,##0.00"),"-","△")&amp;"】"))</f>
        <v>【60.21】</v>
      </c>
      <c r="CW6" s="22">
        <f>IF(CW7="",NA(),CW7)</f>
        <v>82.23</v>
      </c>
      <c r="CX6" s="22">
        <f t="shared" ref="CX6:DF6" si="11">IF(CX7="",NA(),CX7)</f>
        <v>81.34</v>
      </c>
      <c r="CY6" s="22">
        <f t="shared" si="11"/>
        <v>81.58</v>
      </c>
      <c r="CZ6" s="22">
        <f t="shared" si="11"/>
        <v>81.209999999999994</v>
      </c>
      <c r="DA6" s="22">
        <f t="shared" si="11"/>
        <v>78.63</v>
      </c>
      <c r="DB6" s="22">
        <f t="shared" si="11"/>
        <v>84.24</v>
      </c>
      <c r="DC6" s="22">
        <f t="shared" si="11"/>
        <v>84.19</v>
      </c>
      <c r="DD6" s="22">
        <f t="shared" si="11"/>
        <v>83.93</v>
      </c>
      <c r="DE6" s="22">
        <f t="shared" si="11"/>
        <v>83.84</v>
      </c>
      <c r="DF6" s="22">
        <f t="shared" si="11"/>
        <v>83.39</v>
      </c>
      <c r="DG6" s="21" t="str">
        <f>IF(DG7="","",IF(DG7="-","【-】","【"&amp;SUBSTITUTE(TEXT(DG7,"#,##0.00"),"-","△")&amp;"】"))</f>
        <v>【89.21】</v>
      </c>
      <c r="DH6" s="22">
        <f>IF(DH7="",NA(),DH7)</f>
        <v>66.05</v>
      </c>
      <c r="DI6" s="22">
        <f t="shared" ref="DI6:DQ6" si="12">IF(DI7="",NA(),DI7)</f>
        <v>67.69</v>
      </c>
      <c r="DJ6" s="22">
        <f t="shared" si="12"/>
        <v>68.81</v>
      </c>
      <c r="DK6" s="22">
        <f t="shared" si="12"/>
        <v>70.260000000000005</v>
      </c>
      <c r="DL6" s="22">
        <f t="shared" si="12"/>
        <v>71.42</v>
      </c>
      <c r="DM6" s="22">
        <f t="shared" si="12"/>
        <v>48.83</v>
      </c>
      <c r="DN6" s="22">
        <f t="shared" si="12"/>
        <v>49.96</v>
      </c>
      <c r="DO6" s="22">
        <f t="shared" si="12"/>
        <v>50.82</v>
      </c>
      <c r="DP6" s="22">
        <f t="shared" si="12"/>
        <v>51.82</v>
      </c>
      <c r="DQ6" s="22">
        <f t="shared" si="12"/>
        <v>52.53</v>
      </c>
      <c r="DR6" s="21" t="str">
        <f>IF(DR7="","",IF(DR7="-","【-】","【"&amp;SUBSTITUTE(TEXT(DR7,"#,##0.00"),"-","△")&amp;"】"))</f>
        <v>【52.41】</v>
      </c>
      <c r="DS6" s="22">
        <f>IF(DS7="",NA(),DS7)</f>
        <v>21.29</v>
      </c>
      <c r="DT6" s="22">
        <f t="shared" ref="DT6:EB6" si="13">IF(DT7="",NA(),DT7)</f>
        <v>26.24</v>
      </c>
      <c r="DU6" s="22">
        <f t="shared" si="13"/>
        <v>26.82</v>
      </c>
      <c r="DV6" s="22">
        <f t="shared" si="13"/>
        <v>27.46</v>
      </c>
      <c r="DW6" s="22">
        <f t="shared" si="13"/>
        <v>36.54</v>
      </c>
      <c r="DX6" s="22">
        <f t="shared" si="13"/>
        <v>18.18</v>
      </c>
      <c r="DY6" s="22">
        <f t="shared" si="13"/>
        <v>19.32</v>
      </c>
      <c r="DZ6" s="22">
        <f t="shared" si="13"/>
        <v>21.16</v>
      </c>
      <c r="EA6" s="22">
        <f t="shared" si="13"/>
        <v>22.72</v>
      </c>
      <c r="EB6" s="22">
        <f t="shared" si="13"/>
        <v>24.16</v>
      </c>
      <c r="EC6" s="21" t="str">
        <f>IF(EC7="","",IF(EC7="-","【-】","【"&amp;SUBSTITUTE(TEXT(EC7,"#,##0.00"),"-","△")&amp;"】"))</f>
        <v>【26.78】</v>
      </c>
      <c r="ED6" s="22">
        <f>IF(ED7="",NA(),ED7)</f>
        <v>0.04</v>
      </c>
      <c r="EE6" s="21">
        <f t="shared" ref="EE6:EM6" si="14">IF(EE7="",NA(),EE7)</f>
        <v>0</v>
      </c>
      <c r="EF6" s="21">
        <f t="shared" si="14"/>
        <v>0</v>
      </c>
      <c r="EG6" s="21">
        <f t="shared" si="14"/>
        <v>0</v>
      </c>
      <c r="EH6" s="21">
        <f t="shared" si="14"/>
        <v>0</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122386</v>
      </c>
      <c r="D7" s="24">
        <v>46</v>
      </c>
      <c r="E7" s="24">
        <v>1</v>
      </c>
      <c r="F7" s="24">
        <v>0</v>
      </c>
      <c r="G7" s="24">
        <v>1</v>
      </c>
      <c r="H7" s="24" t="s">
        <v>93</v>
      </c>
      <c r="I7" s="24" t="s">
        <v>94</v>
      </c>
      <c r="J7" s="24" t="s">
        <v>95</v>
      </c>
      <c r="K7" s="24" t="s">
        <v>96</v>
      </c>
      <c r="L7" s="24" t="s">
        <v>97</v>
      </c>
      <c r="M7" s="24" t="s">
        <v>98</v>
      </c>
      <c r="N7" s="25" t="s">
        <v>99</v>
      </c>
      <c r="O7" s="25">
        <v>74.84</v>
      </c>
      <c r="P7" s="25">
        <v>98.81</v>
      </c>
      <c r="Q7" s="25">
        <v>4037</v>
      </c>
      <c r="R7" s="25">
        <v>34705</v>
      </c>
      <c r="S7" s="25">
        <v>157.5</v>
      </c>
      <c r="T7" s="25">
        <v>220.35</v>
      </c>
      <c r="U7" s="25">
        <v>34059</v>
      </c>
      <c r="V7" s="25">
        <v>157.5</v>
      </c>
      <c r="W7" s="25">
        <v>216.25</v>
      </c>
      <c r="X7" s="25">
        <v>81.78</v>
      </c>
      <c r="Y7" s="25">
        <v>79.72</v>
      </c>
      <c r="Z7" s="25">
        <v>79.040000000000006</v>
      </c>
      <c r="AA7" s="25">
        <v>78.02</v>
      </c>
      <c r="AB7" s="25">
        <v>108.92</v>
      </c>
      <c r="AC7" s="25">
        <v>108.83</v>
      </c>
      <c r="AD7" s="25">
        <v>109.23</v>
      </c>
      <c r="AE7" s="25">
        <v>108.04</v>
      </c>
      <c r="AF7" s="25">
        <v>107.49</v>
      </c>
      <c r="AG7" s="25">
        <v>107.15</v>
      </c>
      <c r="AH7" s="25">
        <v>107.26</v>
      </c>
      <c r="AI7" s="25">
        <v>0</v>
      </c>
      <c r="AJ7" s="25">
        <v>0</v>
      </c>
      <c r="AK7" s="25">
        <v>31.41</v>
      </c>
      <c r="AL7" s="25">
        <v>110.55</v>
      </c>
      <c r="AM7" s="25">
        <v>0</v>
      </c>
      <c r="AN7" s="25">
        <v>4.34</v>
      </c>
      <c r="AO7" s="25">
        <v>4.6900000000000004</v>
      </c>
      <c r="AP7" s="25">
        <v>4.72</v>
      </c>
      <c r="AQ7" s="25">
        <v>5.76</v>
      </c>
      <c r="AR7" s="25">
        <v>4.74</v>
      </c>
      <c r="AS7" s="25">
        <v>1.61</v>
      </c>
      <c r="AT7" s="25">
        <v>175.55</v>
      </c>
      <c r="AU7" s="25">
        <v>295.52</v>
      </c>
      <c r="AV7" s="25">
        <v>315.27999999999997</v>
      </c>
      <c r="AW7" s="25">
        <v>283.27999999999997</v>
      </c>
      <c r="AX7" s="25">
        <v>321.52999999999997</v>
      </c>
      <c r="AY7" s="25">
        <v>327.77</v>
      </c>
      <c r="AZ7" s="25">
        <v>338.02</v>
      </c>
      <c r="BA7" s="25">
        <v>345.94</v>
      </c>
      <c r="BB7" s="25">
        <v>329.7</v>
      </c>
      <c r="BC7" s="25">
        <v>319.99</v>
      </c>
      <c r="BD7" s="25">
        <v>239.69</v>
      </c>
      <c r="BE7" s="25">
        <v>260.61</v>
      </c>
      <c r="BF7" s="25">
        <v>258.95999999999998</v>
      </c>
      <c r="BG7" s="25">
        <v>284.86</v>
      </c>
      <c r="BH7" s="25">
        <v>277.06</v>
      </c>
      <c r="BI7" s="25">
        <v>292.41000000000003</v>
      </c>
      <c r="BJ7" s="25">
        <v>397.1</v>
      </c>
      <c r="BK7" s="25">
        <v>379.91</v>
      </c>
      <c r="BL7" s="25">
        <v>386.61</v>
      </c>
      <c r="BM7" s="25">
        <v>381.56</v>
      </c>
      <c r="BN7" s="25">
        <v>365.55</v>
      </c>
      <c r="BO7" s="25">
        <v>264.86</v>
      </c>
      <c r="BP7" s="25">
        <v>61.72</v>
      </c>
      <c r="BQ7" s="25">
        <v>60.8</v>
      </c>
      <c r="BR7" s="25">
        <v>58.68</v>
      </c>
      <c r="BS7" s="25">
        <v>57.8</v>
      </c>
      <c r="BT7" s="25">
        <v>59</v>
      </c>
      <c r="BU7" s="25">
        <v>95.79</v>
      </c>
      <c r="BV7" s="25">
        <v>98.3</v>
      </c>
      <c r="BW7" s="25">
        <v>93.82</v>
      </c>
      <c r="BX7" s="25">
        <v>95.04</v>
      </c>
      <c r="BY7" s="25">
        <v>95.42</v>
      </c>
      <c r="BZ7" s="25">
        <v>97.59</v>
      </c>
      <c r="CA7" s="25">
        <v>342.41</v>
      </c>
      <c r="CB7" s="25">
        <v>343.55</v>
      </c>
      <c r="CC7" s="25">
        <v>358.04</v>
      </c>
      <c r="CD7" s="25">
        <v>364.02</v>
      </c>
      <c r="CE7" s="25">
        <v>358.11</v>
      </c>
      <c r="CF7" s="25">
        <v>171.13</v>
      </c>
      <c r="CG7" s="25">
        <v>173.7</v>
      </c>
      <c r="CH7" s="25">
        <v>178.94</v>
      </c>
      <c r="CI7" s="25">
        <v>180.19</v>
      </c>
      <c r="CJ7" s="25">
        <v>184.25</v>
      </c>
      <c r="CK7" s="25">
        <v>181.66</v>
      </c>
      <c r="CL7" s="25">
        <v>51.92</v>
      </c>
      <c r="CM7" s="25">
        <v>52.57</v>
      </c>
      <c r="CN7" s="25">
        <v>51.33</v>
      </c>
      <c r="CO7" s="25">
        <v>51.85</v>
      </c>
      <c r="CP7" s="25">
        <v>53.11</v>
      </c>
      <c r="CQ7" s="25">
        <v>60.12</v>
      </c>
      <c r="CR7" s="25">
        <v>60.34</v>
      </c>
      <c r="CS7" s="25">
        <v>59.54</v>
      </c>
      <c r="CT7" s="25">
        <v>59.26</v>
      </c>
      <c r="CU7" s="25">
        <v>60.44</v>
      </c>
      <c r="CV7" s="25">
        <v>60.21</v>
      </c>
      <c r="CW7" s="25">
        <v>82.23</v>
      </c>
      <c r="CX7" s="25">
        <v>81.34</v>
      </c>
      <c r="CY7" s="25">
        <v>81.58</v>
      </c>
      <c r="CZ7" s="25">
        <v>81.209999999999994</v>
      </c>
      <c r="DA7" s="25">
        <v>78.63</v>
      </c>
      <c r="DB7" s="25">
        <v>84.24</v>
      </c>
      <c r="DC7" s="25">
        <v>84.19</v>
      </c>
      <c r="DD7" s="25">
        <v>83.93</v>
      </c>
      <c r="DE7" s="25">
        <v>83.84</v>
      </c>
      <c r="DF7" s="25">
        <v>83.39</v>
      </c>
      <c r="DG7" s="25">
        <v>89.21</v>
      </c>
      <c r="DH7" s="25">
        <v>66.05</v>
      </c>
      <c r="DI7" s="25">
        <v>67.69</v>
      </c>
      <c r="DJ7" s="25">
        <v>68.81</v>
      </c>
      <c r="DK7" s="25">
        <v>70.260000000000005</v>
      </c>
      <c r="DL7" s="25">
        <v>71.42</v>
      </c>
      <c r="DM7" s="25">
        <v>48.83</v>
      </c>
      <c r="DN7" s="25">
        <v>49.96</v>
      </c>
      <c r="DO7" s="25">
        <v>50.82</v>
      </c>
      <c r="DP7" s="25">
        <v>51.82</v>
      </c>
      <c r="DQ7" s="25">
        <v>52.53</v>
      </c>
      <c r="DR7" s="25">
        <v>52.41</v>
      </c>
      <c r="DS7" s="25">
        <v>21.29</v>
      </c>
      <c r="DT7" s="25">
        <v>26.24</v>
      </c>
      <c r="DU7" s="25">
        <v>26.82</v>
      </c>
      <c r="DV7" s="25">
        <v>27.46</v>
      </c>
      <c r="DW7" s="25">
        <v>36.54</v>
      </c>
      <c r="DX7" s="25">
        <v>18.18</v>
      </c>
      <c r="DY7" s="25">
        <v>19.32</v>
      </c>
      <c r="DZ7" s="25">
        <v>21.16</v>
      </c>
      <c r="EA7" s="25">
        <v>22.72</v>
      </c>
      <c r="EB7" s="25">
        <v>24.16</v>
      </c>
      <c r="EC7" s="25">
        <v>26.78</v>
      </c>
      <c r="ED7" s="25">
        <v>0.04</v>
      </c>
      <c r="EE7" s="25">
        <v>0</v>
      </c>
      <c r="EF7" s="25">
        <v>0</v>
      </c>
      <c r="EG7" s="25">
        <v>0</v>
      </c>
      <c r="EH7" s="25">
        <v>0</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2025-12-12T09:14:37Z</dcterms:created>
  <dcterms:modified xsi:type="dcterms:W3CDTF">2026-03-05T03:48:09Z</dcterms:modified>
  <cp:category/>
</cp:coreProperties>
</file>