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10 上水道（末端）\"/>
    </mc:Choice>
  </mc:AlternateContent>
  <xr:revisionPtr revIDLastSave="0" documentId="13_ncr:1_{E213251F-A7AB-4F39-B9C7-C1622F829632}" xr6:coauthVersionLast="47" xr6:coauthVersionMax="47" xr10:uidLastSave="{00000000-0000-0000-0000-000000000000}"/>
  <workbookProtection workbookAlgorithmName="SHA-512" workbookHashValue="iwTRxEB76s4x36vT2KZDyYxuH5BJn9FkMOxZkgjaBkfgHTof7yoPnRjBPhg16OC+9xjlKHJkThdJeyCMYfj5bg==" workbookSaltValue="czhfxcB2vJDxpFc63ONf5Q==" workbookSpinCount="100000" lockStructure="1"/>
  <bookViews>
    <workbookView xWindow="2868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AL10" i="4" s="1"/>
  <c r="T6" i="5"/>
  <c r="BB8" i="4" s="1"/>
  <c r="S6" i="5"/>
  <c r="R6" i="5"/>
  <c r="AL8" i="4" s="1"/>
  <c r="Q6" i="5"/>
  <c r="P6" i="5"/>
  <c r="P10" i="4" s="1"/>
  <c r="O6" i="5"/>
  <c r="N6" i="5"/>
  <c r="M6" i="5"/>
  <c r="L6" i="5"/>
  <c r="W8" i="4" s="1"/>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H85" i="4"/>
  <c r="BB10" i="4"/>
  <c r="AT10" i="4"/>
  <c r="W10" i="4"/>
  <c r="I10" i="4"/>
  <c r="B10" i="4"/>
  <c r="AT8" i="4"/>
  <c r="AD8" i="4"/>
  <c r="P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<sst xmlns="http://schemas.openxmlformats.org/spreadsheetml/2006/main" count="228" uniqueCount="112">
  <si>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</si>
  <si>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</si>
  <si>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</si>
  <si>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</si>
  <si>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</si>
  <si>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</si>
  <si>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</si>
  <si>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</si>
  <si>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</si>
  <si>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</si>
  <si>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</si>
  <si>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</si>
  <si>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</si>
  <si>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</si>
  <si>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</si>
  <si>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</si>
  <si>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</si>
  <si>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</si>
  <si>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</si>
  <si>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</si>
  <si>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</si>
  <si>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</si>
  <si>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</si>
  <si>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</si>
  <si>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</si>
  <si>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</si>
  <si>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</si>
  <si>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</si>
  <si>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</si>
  <si>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</si>
  <si>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</si>
  <si>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</si>
  <si>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</si>
  <si>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</si>
  <si>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</si>
  <si>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</si>
  <si>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</si>
  <si>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</si>
  <si>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</si>
  <si>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</si>
  <si>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</si>
  <si>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</si>
  <si>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</si>
  <si>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</si>
  <si>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</si>
  <si>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</si>
  <si>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</si>
  <si>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</si>
  <si>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</si>
  <si>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</si>
  <si>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</si>
  <si>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</si>
  <si>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</si>
  <si>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</si>
  <si>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</si>
  <si>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</si>
  <si>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</si>
  <si>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</si>
  <si>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</si>
  <si>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</si>
  <si>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</si>
  <si>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</si>
  <si>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</si>
  <si>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</si>
  <si>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</si>
  <si>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</si>
  <si>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</si>
  <si>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</si>
  <si>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</si>
  <si>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</si>
  <si>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</si>
  <si>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</si>
  <si>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</si>
  <si>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</si>
  <si>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</si>
  <si>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</si>
  <si>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</si>
  <si>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</si>
  <si>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</si>
  <si>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</si>
  <si>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</si>
  <si>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</si>
  <si>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</si>
  <si>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</si>
  <si>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</si>
  <si>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</si>
  <si>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</si>
  <si>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</si>
  <si>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</si>
  <si>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</si>
  <si>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</si>
  <si>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</si>
  <si>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</si>
  <si>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南房総市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</si>
  <si>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</si>
  <si>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</si>
  <si>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</si>
  <si>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</si>
  <si>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</si>
  <si>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</si>
  <si>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</si>
  <si>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</si>
  <si>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</si>
  <si>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</si>
  <si>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</si>
  <si>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</si>
  <si>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</si>
  <si>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</si>
  <si>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</si>
  <si>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有形固定資産減価償却率が低く抑えられているのは、法定耐用年数を大きく超えた石綿セメント管が存在しており、管路の更新を進めながら老朽化した浄水施設の更新も同時期に進めているためである。
　また、昭和51年創設の管路が同時期に耐用年数を超えたことにより、管路経年化率が類似団体の平均を大きく上回っている。</t>
    <phoneticPr fontId="4"/>
  </si>
  <si>
    <t>人口減少による給水収益の減少を解消するため、令和6年9月に水道料金の改定を行った。
　有収水量向上のためにも、老朽化した管路の更新は急務であり、市の一般会計からの補助金収入が困難なため、将来の更新需要における財源確保のための効率化が引き続き今後の課題である。</t>
    <phoneticPr fontId="4"/>
  </si>
  <si>
    <t>給水人口の減により給水収益は減少傾向にあるが、令和6年9月に水道料金を改定したことにより給水収益の増を見込んでいる。
　給水原価が類似団体の平均を大きく上回っており、費用の約54%を減価償却費と受水費が占めている状況である。
　給水のための費用は、給水人口が減少していても給水区域は変わらないため現行の施設を維持しなければならないことと、半島の先端という水源に乏しい地理的要因からも浄水の受水は維持せざるを得ないことから、今後の費用抑制は困難な状況である。
　料金回収率が約55％であるにもかかわらず経常収支比率を95%以上を維持できているのは、県及び他会計からの補助金によるものである。
　以上のことから、経営の健全化のためには補助金への依存度の低下、老朽化施設管路更新のための財源の確保などが課題となっている。</t>
    <rPh sb="23" eb="25">
      <t>レイワ</t>
    </rPh>
    <rPh sb="26" eb="27">
      <t>ネン</t>
    </rPh>
    <rPh sb="28" eb="29">
      <t>ガツ</t>
    </rPh>
    <rPh sb="51" eb="53">
      <t>ミコ</t>
    </rPh>
    <rPh sb="106" eb="108">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</si>
</sst>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0.54</c:v>
                </c:pt>
                <c:pt idx="1">
                  <c:v>0.3</c:v>
                </c:pt>
                <c:pt idx="2">
                  <c:v>0.61</c:v>
                </c:pt>
                <c:pt idx="3">
                  <c:v>0.45</c:v>
                </c:pt>
                <c:pt idx="4">
                  <c:v>0.13</c:v>
                </c:pt>
              </c:numCache>
            </c:numRef>
          </c:val>
          <c:extLst>
            <c:ext xmlns:c16="http://schemas.microsoft.com/office/drawing/2014/chart" uri="{C3380CC4-5D6E-409C-BE32-E72D297353CC}">
              <c16:uniqueId val="{00000000-692D-45CB-BDD1-DE6FDCF37DD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692D-45CB-BDD1-DE6FDCF37DD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45.65</c:v>
                </c:pt>
                <c:pt idx="1">
                  <c:v>45.11</c:v>
                </c:pt>
                <c:pt idx="2">
                  <c:v>44.74</c:v>
                </c:pt>
                <c:pt idx="3">
                  <c:v>43.97</c:v>
                </c:pt>
                <c:pt idx="4">
                  <c:v>42.75</c:v>
                </c:pt>
              </c:numCache>
            </c:numRef>
          </c:val>
          <c:extLst>
            <c:ext xmlns:c16="http://schemas.microsoft.com/office/drawing/2014/chart" uri="{C3380CC4-5D6E-409C-BE32-E72D297353CC}">
              <c16:uniqueId val="{00000000-5EDC-4D54-9313-65986F0DE8B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EDC-4D54-9313-65986F0DE8B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68.38</c:v>
                </c:pt>
                <c:pt idx="1">
                  <c:v>67.430000000000007</c:v>
                </c:pt>
                <c:pt idx="2">
                  <c:v>67.400000000000006</c:v>
                </c:pt>
                <c:pt idx="3">
                  <c:v>69</c:v>
                </c:pt>
                <c:pt idx="4">
                  <c:v>69.62</c:v>
                </c:pt>
              </c:numCache>
            </c:numRef>
          </c:val>
          <c:extLst>
            <c:ext xmlns:c16="http://schemas.microsoft.com/office/drawing/2014/chart" uri="{C3380CC4-5D6E-409C-BE32-E72D297353CC}">
              <c16:uniqueId val="{00000000-4299-4A5E-A5F4-F4CAC508261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4299-4A5E-A5F4-F4CAC508261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92.28</c:v>
                </c:pt>
                <c:pt idx="1">
                  <c:v>128.29</c:v>
                </c:pt>
                <c:pt idx="2">
                  <c:v>101.02</c:v>
                </c:pt>
                <c:pt idx="3">
                  <c:v>107.8</c:v>
                </c:pt>
                <c:pt idx="4">
                  <c:v>96.34</c:v>
                </c:pt>
              </c:numCache>
            </c:numRef>
          </c:val>
          <c:extLst>
            <c:ext xmlns:c16="http://schemas.microsoft.com/office/drawing/2014/chart" uri="{C3380CC4-5D6E-409C-BE32-E72D297353CC}">
              <c16:uniqueId val="{00000000-0F50-4A5F-BC96-4954B735D56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F50-4A5F-BC96-4954B735D56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46.7</c:v>
                </c:pt>
                <c:pt idx="1">
                  <c:v>47.99</c:v>
                </c:pt>
                <c:pt idx="2">
                  <c:v>49.53</c:v>
                </c:pt>
                <c:pt idx="3">
                  <c:v>50.77</c:v>
                </c:pt>
                <c:pt idx="4">
                  <c:v>50.49</c:v>
                </c:pt>
              </c:numCache>
            </c:numRef>
          </c:val>
          <c:extLst>
            <c:ext xmlns:c16="http://schemas.microsoft.com/office/drawing/2014/chart" uri="{C3380CC4-5D6E-409C-BE32-E72D297353CC}">
              <c16:uniqueId val="{00000000-3B37-43A1-9606-92E519385FBB}"/>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3B37-43A1-9606-92E519385FBB}"/>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58.11</c:v>
                </c:pt>
                <c:pt idx="1">
                  <c:v>57.78</c:v>
                </c:pt>
                <c:pt idx="2">
                  <c:v>57.12</c:v>
                </c:pt>
                <c:pt idx="3">
                  <c:v>56.67</c:v>
                </c:pt>
                <c:pt idx="4">
                  <c:v>62.58</c:v>
                </c:pt>
              </c:numCache>
            </c:numRef>
          </c:val>
          <c:extLst>
            <c:ext xmlns:c16="http://schemas.microsoft.com/office/drawing/2014/chart" uri="{C3380CC4-5D6E-409C-BE32-E72D297353CC}">
              <c16:uniqueId val="{00000000-5080-4D1B-8130-A39BCF59290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5080-4D1B-8130-A39BCF59290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formatCode="#,##0.00;&quot;△&quot;#,##0.00;&quot;-&quot;">
                  <c:v>1.02</c:v>
                </c:pt>
                <c:pt idx="1">
                  <c:v>0</c:v>
                </c:pt>
                <c:pt idx="2">
                  <c:v>0</c:v>
                </c:pt>
                <c:pt idx="3">
                  <c:v>0</c:v>
                </c:pt>
                <c:pt idx="4">
                  <c:v>0</c:v>
                </c:pt>
              </c:numCache>
            </c:numRef>
          </c:val>
          <c:extLst>
            <c:ext xmlns:c16="http://schemas.microsoft.com/office/drawing/2014/chart" uri="{C3380CC4-5D6E-409C-BE32-E72D297353CC}">
              <c16:uniqueId val="{00000000-15F0-4C55-B2DD-70E1CAC26B02}"/>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15F0-4C55-B2DD-70E1CAC26B02}"/>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238.77</c:v>
                </c:pt>
                <c:pt idx="1">
                  <c:v>336.67</c:v>
                </c:pt>
                <c:pt idx="2">
                  <c:v>323.02</c:v>
                </c:pt>
                <c:pt idx="3">
                  <c:v>370.31</c:v>
                </c:pt>
                <c:pt idx="4">
                  <c:v>278.32</c:v>
                </c:pt>
              </c:numCache>
            </c:numRef>
          </c:val>
          <c:extLst>
            <c:ext xmlns:c16="http://schemas.microsoft.com/office/drawing/2014/chart" uri="{C3380CC4-5D6E-409C-BE32-E72D297353CC}">
              <c16:uniqueId val="{00000000-42B1-49AA-AA59-5A00F67DE17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42B1-49AA-AA59-5A00F67DE17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345.79</c:v>
                </c:pt>
                <c:pt idx="1">
                  <c:v>334.91</c:v>
                </c:pt>
                <c:pt idx="2">
                  <c:v>330.47</c:v>
                </c:pt>
                <c:pt idx="3">
                  <c:v>317.10000000000002</c:v>
                </c:pt>
                <c:pt idx="4">
                  <c:v>299.81</c:v>
                </c:pt>
              </c:numCache>
            </c:numRef>
          </c:val>
          <c:extLst>
            <c:ext xmlns:c16="http://schemas.microsoft.com/office/drawing/2014/chart" uri="{C3380CC4-5D6E-409C-BE32-E72D297353CC}">
              <c16:uniqueId val="{00000000-CD7E-4FF4-8DA9-4B89D44FE44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CD7E-4FF4-8DA9-4B89D44FE44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48.38</c:v>
                </c:pt>
                <c:pt idx="1">
                  <c:v>55.21</c:v>
                </c:pt>
                <c:pt idx="2">
                  <c:v>57.9</c:v>
                </c:pt>
                <c:pt idx="3">
                  <c:v>56.74</c:v>
                </c:pt>
                <c:pt idx="4">
                  <c:v>54.98</c:v>
                </c:pt>
              </c:numCache>
            </c:numRef>
          </c:val>
          <c:extLst>
            <c:ext xmlns:c16="http://schemas.microsoft.com/office/drawing/2014/chart" uri="{C3380CC4-5D6E-409C-BE32-E72D297353CC}">
              <c16:uniqueId val="{00000000-5642-460A-BF91-256F44764DE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5642-460A-BF91-256F44764DE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509.76</c:v>
                </c:pt>
                <c:pt idx="1">
                  <c:v>446.49</c:v>
                </c:pt>
                <c:pt idx="2">
                  <c:v>430.02</c:v>
                </c:pt>
                <c:pt idx="3">
                  <c:v>443.4</c:v>
                </c:pt>
                <c:pt idx="4">
                  <c:v>481.24</c:v>
                </c:pt>
              </c:numCache>
            </c:numRef>
          </c:val>
          <c:extLst>
            <c:ext xmlns:c16="http://schemas.microsoft.com/office/drawing/2014/chart" uri="{C3380CC4-5D6E-409C-BE32-E72D297353CC}">
              <c16:uniqueId val="{00000000-318F-4006-B658-301F814891D8}"/>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318F-4006-B658-301F814891D8}"/>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千葉県　南房総市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A6</v>
      </c>
      <c r="X8" s="74"/>
      <c r="Y8" s="74"/>
      <c r="Z8" s="74"/>
      <c r="AA8" s="74"/>
      <c r="AB8" s="74"/>
      <c r="AC8" s="74"/>
      <c r="AD8" s="74" t="str">
        <f>データ!$M$6</f>
        <v>非設置</v>
      </c>
      <c r="AE8" s="74"/>
      <c r="AF8" s="74"/>
      <c r="AG8" s="74"/>
      <c r="AH8" s="74"/>
      <c r="AI8" s="74"/>
      <c r="AJ8" s="74"/>
      <c r="AK8" s="2"/>
      <c r="AL8" s="65">
        <f>データ!$R$6</f>
        <v>34066</v>
      </c>
      <c r="AM8" s="65"/>
      <c r="AN8" s="65"/>
      <c r="AO8" s="65"/>
      <c r="AP8" s="65"/>
      <c r="AQ8" s="65"/>
      <c r="AR8" s="65"/>
      <c r="AS8" s="65"/>
      <c r="AT8" s="36">
        <f>データ!$S$6</f>
        <v>229.55</v>
      </c>
      <c r="AU8" s="37"/>
      <c r="AV8" s="37"/>
      <c r="AW8" s="37"/>
      <c r="AX8" s="37"/>
      <c r="AY8" s="37"/>
      <c r="AZ8" s="37"/>
      <c r="BA8" s="37"/>
      <c r="BB8" s="54">
        <f>データ!$T$6</f>
        <v>148.4</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78.790000000000006</v>
      </c>
      <c r="J10" s="37"/>
      <c r="K10" s="37"/>
      <c r="L10" s="37"/>
      <c r="M10" s="37"/>
      <c r="N10" s="37"/>
      <c r="O10" s="64"/>
      <c r="P10" s="54">
        <f>データ!$P$6</f>
        <v>73.27</v>
      </c>
      <c r="Q10" s="54"/>
      <c r="R10" s="54"/>
      <c r="S10" s="54"/>
      <c r="T10" s="54"/>
      <c r="U10" s="54"/>
      <c r="V10" s="54"/>
      <c r="W10" s="65">
        <f>データ!$Q$6</f>
        <v>4598</v>
      </c>
      <c r="X10" s="65"/>
      <c r="Y10" s="65"/>
      <c r="Z10" s="65"/>
      <c r="AA10" s="65"/>
      <c r="AB10" s="65"/>
      <c r="AC10" s="65"/>
      <c r="AD10" s="2"/>
      <c r="AE10" s="2"/>
      <c r="AF10" s="2"/>
      <c r="AG10" s="2"/>
      <c r="AH10" s="2"/>
      <c r="AI10" s="2"/>
      <c r="AJ10" s="2"/>
      <c r="AK10" s="2"/>
      <c r="AL10" s="65">
        <f>データ!$U$6</f>
        <v>24789</v>
      </c>
      <c r="AM10" s="65"/>
      <c r="AN10" s="65"/>
      <c r="AO10" s="65"/>
      <c r="AP10" s="65"/>
      <c r="AQ10" s="65"/>
      <c r="AR10" s="65"/>
      <c r="AS10" s="65"/>
      <c r="AT10" s="36">
        <f>データ!$V$6</f>
        <v>118.83</v>
      </c>
      <c r="AU10" s="37"/>
      <c r="AV10" s="37"/>
      <c r="AW10" s="37"/>
      <c r="AX10" s="37"/>
      <c r="AY10" s="37"/>
      <c r="AZ10" s="37"/>
      <c r="BA10" s="37"/>
      <c r="BB10" s="54">
        <f>データ!$W$6</f>
        <v>208.61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109</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14Zl71s/RISIdJA77DZRte4bDR8+gElGXydSptaedSoc0bTFiveUyToDgoWqb2YNUkGXmudmihrnLNiQqHAJbA==" saltValue="Vj9p/NR3Vx21RO4evXzHY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122343</v>
      </c>
      <c r="D6" s="20">
        <f t="shared" si="3"/>
        <v>46</v>
      </c>
      <c r="E6" s="20">
        <f t="shared" si="3"/>
        <v>1</v>
      </c>
      <c r="F6" s="20">
        <f t="shared" si="3"/>
        <v>0</v>
      </c>
      <c r="G6" s="20">
        <f t="shared" si="3"/>
        <v>1</v>
      </c>
      <c r="H6" s="20" t="str">
        <f t="shared" si="3"/>
        <v>千葉県　南房総市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78.790000000000006</v>
      </c>
      <c r="P6" s="21">
        <f t="shared" si="3"/>
        <v>73.27</v>
      </c>
      <c r="Q6" s="21">
        <f t="shared" si="3"/>
        <v>4598</v>
      </c>
      <c r="R6" s="21">
        <f t="shared" si="3"/>
        <v>34066</v>
      </c>
      <c r="S6" s="21">
        <f t="shared" si="3"/>
        <v>229.55</v>
      </c>
      <c r="T6" s="21">
        <f t="shared" si="3"/>
        <v>148.4</v>
      </c>
      <c r="U6" s="21">
        <f t="shared" si="3"/>
        <v>24789</v>
      </c>
      <c r="V6" s="21">
        <f t="shared" si="3"/>
        <v>118.83</v>
      </c>
      <c r="W6" s="21">
        <f t="shared" si="3"/>
        <v>208.61</v>
      </c>
      <c r="X6" s="22">
        <f>IF(X7="",NA(),X7)</f>
        <v>92.28</v>
      </c>
      <c r="Y6" s="22">
        <f t="shared" ref="Y6:AG6" si="4">IF(Y7="",NA(),Y7)</f>
        <v>128.29</v>
      </c>
      <c r="Z6" s="22">
        <f t="shared" si="4"/>
        <v>101.02</v>
      </c>
      <c r="AA6" s="22">
        <f t="shared" si="4"/>
        <v>107.8</v>
      </c>
      <c r="AB6" s="22">
        <f t="shared" si="4"/>
        <v>96.34</v>
      </c>
      <c r="AC6" s="22">
        <f t="shared" si="4"/>
        <v>108.35</v>
      </c>
      <c r="AD6" s="22">
        <f t="shared" si="4"/>
        <v>108.84</v>
      </c>
      <c r="AE6" s="22">
        <f t="shared" si="4"/>
        <v>105.92</v>
      </c>
      <c r="AF6" s="22">
        <f t="shared" si="4"/>
        <v>106.01</v>
      </c>
      <c r="AG6" s="22">
        <f t="shared" si="4"/>
        <v>103.74</v>
      </c>
      <c r="AH6" s="21" t="str">
        <f>IF(AH7="","",IF(AH7="-","【-】","【"&amp;SUBSTITUTE(TEXT(AH7,"#,##0.00"),"-","△")&amp;"】"))</f>
        <v>【107.26】</v>
      </c>
      <c r="AI6" s="22">
        <f>IF(AI7="",NA(),AI7)</f>
        <v>1.02</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238.77</v>
      </c>
      <c r="AU6" s="22">
        <f t="shared" ref="AU6:BC6" si="6">IF(AU7="",NA(),AU7)</f>
        <v>336.67</v>
      </c>
      <c r="AV6" s="22">
        <f t="shared" si="6"/>
        <v>323.02</v>
      </c>
      <c r="AW6" s="22">
        <f t="shared" si="6"/>
        <v>370.31</v>
      </c>
      <c r="AX6" s="22">
        <f t="shared" si="6"/>
        <v>278.32</v>
      </c>
      <c r="AY6" s="22">
        <f t="shared" si="6"/>
        <v>367.55</v>
      </c>
      <c r="AZ6" s="22">
        <f t="shared" si="6"/>
        <v>378.56</v>
      </c>
      <c r="BA6" s="22">
        <f t="shared" si="6"/>
        <v>364.46</v>
      </c>
      <c r="BB6" s="22">
        <f t="shared" si="6"/>
        <v>338.89</v>
      </c>
      <c r="BC6" s="22">
        <f t="shared" si="6"/>
        <v>352.34</v>
      </c>
      <c r="BD6" s="21" t="str">
        <f>IF(BD7="","",IF(BD7="-","【-】","【"&amp;SUBSTITUTE(TEXT(BD7,"#,##0.00"),"-","△")&amp;"】"))</f>
        <v>【239.69】</v>
      </c>
      <c r="BE6" s="22">
        <f>IF(BE7="",NA(),BE7)</f>
        <v>345.79</v>
      </c>
      <c r="BF6" s="22">
        <f t="shared" ref="BF6:BN6" si="7">IF(BF7="",NA(),BF7)</f>
        <v>334.91</v>
      </c>
      <c r="BG6" s="22">
        <f t="shared" si="7"/>
        <v>330.47</v>
      </c>
      <c r="BH6" s="22">
        <f t="shared" si="7"/>
        <v>317.10000000000002</v>
      </c>
      <c r="BI6" s="22">
        <f t="shared" si="7"/>
        <v>299.81</v>
      </c>
      <c r="BJ6" s="22">
        <f t="shared" si="7"/>
        <v>418.68</v>
      </c>
      <c r="BK6" s="22">
        <f t="shared" si="7"/>
        <v>395.68</v>
      </c>
      <c r="BL6" s="22">
        <f t="shared" si="7"/>
        <v>403.72</v>
      </c>
      <c r="BM6" s="22">
        <f t="shared" si="7"/>
        <v>400.21</v>
      </c>
      <c r="BN6" s="22">
        <f t="shared" si="7"/>
        <v>391.13</v>
      </c>
      <c r="BO6" s="21" t="str">
        <f>IF(BO7="","",IF(BO7="-","【-】","【"&amp;SUBSTITUTE(TEXT(BO7,"#,##0.00"),"-","△")&amp;"】"))</f>
        <v>【264.86】</v>
      </c>
      <c r="BP6" s="22">
        <f>IF(BP7="",NA(),BP7)</f>
        <v>48.38</v>
      </c>
      <c r="BQ6" s="22">
        <f t="shared" ref="BQ6:BY6" si="8">IF(BQ7="",NA(),BQ7)</f>
        <v>55.21</v>
      </c>
      <c r="BR6" s="22">
        <f t="shared" si="8"/>
        <v>57.9</v>
      </c>
      <c r="BS6" s="22">
        <f t="shared" si="8"/>
        <v>56.74</v>
      </c>
      <c r="BT6" s="22">
        <f t="shared" si="8"/>
        <v>54.98</v>
      </c>
      <c r="BU6" s="22">
        <f t="shared" si="8"/>
        <v>94.78</v>
      </c>
      <c r="BV6" s="22">
        <f t="shared" si="8"/>
        <v>97.59</v>
      </c>
      <c r="BW6" s="22">
        <f t="shared" si="8"/>
        <v>92.17</v>
      </c>
      <c r="BX6" s="22">
        <f t="shared" si="8"/>
        <v>92.83</v>
      </c>
      <c r="BY6" s="22">
        <f t="shared" si="8"/>
        <v>92.16</v>
      </c>
      <c r="BZ6" s="21" t="str">
        <f>IF(BZ7="","",IF(BZ7="-","【-】","【"&amp;SUBSTITUTE(TEXT(BZ7,"#,##0.00"),"-","△")&amp;"】"))</f>
        <v>【97.59】</v>
      </c>
      <c r="CA6" s="22">
        <f>IF(CA7="",NA(),CA7)</f>
        <v>509.76</v>
      </c>
      <c r="CB6" s="22">
        <f t="shared" ref="CB6:CJ6" si="9">IF(CB7="",NA(),CB7)</f>
        <v>446.49</v>
      </c>
      <c r="CC6" s="22">
        <f t="shared" si="9"/>
        <v>430.02</v>
      </c>
      <c r="CD6" s="22">
        <f t="shared" si="9"/>
        <v>443.4</v>
      </c>
      <c r="CE6" s="22">
        <f t="shared" si="9"/>
        <v>481.24</v>
      </c>
      <c r="CF6" s="22">
        <f t="shared" si="9"/>
        <v>181.3</v>
      </c>
      <c r="CG6" s="22">
        <f t="shared" si="9"/>
        <v>181.71</v>
      </c>
      <c r="CH6" s="22">
        <f t="shared" si="9"/>
        <v>188.51</v>
      </c>
      <c r="CI6" s="22">
        <f t="shared" si="9"/>
        <v>189.43</v>
      </c>
      <c r="CJ6" s="22">
        <f t="shared" si="9"/>
        <v>196.75</v>
      </c>
      <c r="CK6" s="21" t="str">
        <f>IF(CK7="","",IF(CK7="-","【-】","【"&amp;SUBSTITUTE(TEXT(CK7,"#,##0.00"),"-","△")&amp;"】"))</f>
        <v>【181.66】</v>
      </c>
      <c r="CL6" s="22">
        <f>IF(CL7="",NA(),CL7)</f>
        <v>45.65</v>
      </c>
      <c r="CM6" s="22">
        <f t="shared" ref="CM6:CU6" si="10">IF(CM7="",NA(),CM7)</f>
        <v>45.11</v>
      </c>
      <c r="CN6" s="22">
        <f t="shared" si="10"/>
        <v>44.74</v>
      </c>
      <c r="CO6" s="22">
        <f t="shared" si="10"/>
        <v>43.97</v>
      </c>
      <c r="CP6" s="22">
        <f t="shared" si="10"/>
        <v>42.75</v>
      </c>
      <c r="CQ6" s="22">
        <f t="shared" si="10"/>
        <v>55.89</v>
      </c>
      <c r="CR6" s="22">
        <f t="shared" si="10"/>
        <v>55.72</v>
      </c>
      <c r="CS6" s="22">
        <f t="shared" si="10"/>
        <v>55.31</v>
      </c>
      <c r="CT6" s="22">
        <f t="shared" si="10"/>
        <v>55.14</v>
      </c>
      <c r="CU6" s="22">
        <f t="shared" si="10"/>
        <v>54.99</v>
      </c>
      <c r="CV6" s="21" t="str">
        <f>IF(CV7="","",IF(CV7="-","【-】","【"&amp;SUBSTITUTE(TEXT(CV7,"#,##0.00"),"-","△")&amp;"】"))</f>
        <v>【60.21】</v>
      </c>
      <c r="CW6" s="22">
        <f>IF(CW7="",NA(),CW7)</f>
        <v>68.38</v>
      </c>
      <c r="CX6" s="22">
        <f t="shared" ref="CX6:DF6" si="11">IF(CX7="",NA(),CX7)</f>
        <v>67.430000000000007</v>
      </c>
      <c r="CY6" s="22">
        <f t="shared" si="11"/>
        <v>67.400000000000006</v>
      </c>
      <c r="CZ6" s="22">
        <f t="shared" si="11"/>
        <v>69</v>
      </c>
      <c r="DA6" s="22">
        <f t="shared" si="11"/>
        <v>69.62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46.7</v>
      </c>
      <c r="DI6" s="22">
        <f t="shared" ref="DI6:DQ6" si="12">IF(DI7="",NA(),DI7)</f>
        <v>47.99</v>
      </c>
      <c r="DJ6" s="22">
        <f t="shared" si="12"/>
        <v>49.53</v>
      </c>
      <c r="DK6" s="22">
        <f t="shared" si="12"/>
        <v>50.77</v>
      </c>
      <c r="DL6" s="22">
        <f t="shared" si="12"/>
        <v>50.49</v>
      </c>
      <c r="DM6" s="22">
        <f t="shared" si="12"/>
        <v>50.63</v>
      </c>
      <c r="DN6" s="22">
        <f t="shared" si="12"/>
        <v>51.29</v>
      </c>
      <c r="DO6" s="22">
        <f t="shared" si="12"/>
        <v>52.2</v>
      </c>
      <c r="DP6" s="22">
        <f t="shared" si="12"/>
        <v>52.7</v>
      </c>
      <c r="DQ6" s="22">
        <f t="shared" si="12"/>
        <v>53.48</v>
      </c>
      <c r="DR6" s="21" t="str">
        <f>IF(DR7="","",IF(DR7="-","【-】","【"&amp;SUBSTITUTE(TEXT(DR7,"#,##0.00"),"-","△")&amp;"】"))</f>
        <v>【52.41】</v>
      </c>
      <c r="DS6" s="22">
        <f>IF(DS7="",NA(),DS7)</f>
        <v>58.11</v>
      </c>
      <c r="DT6" s="22">
        <f t="shared" ref="DT6:EB6" si="13">IF(DT7="",NA(),DT7)</f>
        <v>57.78</v>
      </c>
      <c r="DU6" s="22">
        <f t="shared" si="13"/>
        <v>57.12</v>
      </c>
      <c r="DV6" s="22">
        <f t="shared" si="13"/>
        <v>56.67</v>
      </c>
      <c r="DW6" s="22">
        <f t="shared" si="13"/>
        <v>62.58</v>
      </c>
      <c r="DX6" s="22">
        <f t="shared" si="13"/>
        <v>18.28</v>
      </c>
      <c r="DY6" s="22">
        <f t="shared" si="13"/>
        <v>19.61</v>
      </c>
      <c r="DZ6" s="22">
        <f t="shared" si="13"/>
        <v>20.73</v>
      </c>
      <c r="EA6" s="22">
        <f t="shared" si="13"/>
        <v>22.86</v>
      </c>
      <c r="EB6" s="22">
        <f t="shared" si="13"/>
        <v>24.31</v>
      </c>
      <c r="EC6" s="21" t="str">
        <f>IF(EC7="","",IF(EC7="-","【-】","【"&amp;SUBSTITUTE(TEXT(EC7,"#,##0.00"),"-","△")&amp;"】"))</f>
        <v>【26.78】</v>
      </c>
      <c r="ED6" s="22">
        <f>IF(ED7="",NA(),ED7)</f>
        <v>0.54</v>
      </c>
      <c r="EE6" s="22">
        <f t="shared" ref="EE6:EM6" si="14">IF(EE7="",NA(),EE7)</f>
        <v>0.3</v>
      </c>
      <c r="EF6" s="22">
        <f t="shared" si="14"/>
        <v>0.61</v>
      </c>
      <c r="EG6" s="22">
        <f t="shared" si="14"/>
        <v>0.45</v>
      </c>
      <c r="EH6" s="22">
        <f t="shared" si="14"/>
        <v>0.13</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2">
      <c r="A7" s="15"/>
      <c r="B7" s="24">
        <v>2024</v>
      </c>
      <c r="C7" s="24">
        <v>122343</v>
      </c>
      <c r="D7" s="24">
        <v>46</v>
      </c>
      <c r="E7" s="24">
        <v>1</v>
      </c>
      <c r="F7" s="24">
        <v>0</v>
      </c>
      <c r="G7" s="24">
        <v>1</v>
      </c>
      <c r="H7" s="24" t="s">
        <v>93</v>
      </c>
      <c r="I7" s="24" t="s">
        <v>94</v>
      </c>
      <c r="J7" s="24" t="s">
        <v>95</v>
      </c>
      <c r="K7" s="24" t="s">
        <v>96</v>
      </c>
      <c r="L7" s="24" t="s">
        <v>97</v>
      </c>
      <c r="M7" s="24" t="s">
        <v>98</v>
      </c>
      <c r="N7" s="25" t="s">
        <v>99</v>
      </c>
      <c r="O7" s="25">
        <v>78.790000000000006</v>
      </c>
      <c r="P7" s="25">
        <v>73.27</v>
      </c>
      <c r="Q7" s="25">
        <v>4598</v>
      </c>
      <c r="R7" s="25">
        <v>34066</v>
      </c>
      <c r="S7" s="25">
        <v>229.55</v>
      </c>
      <c r="T7" s="25">
        <v>148.4</v>
      </c>
      <c r="U7" s="25">
        <v>24789</v>
      </c>
      <c r="V7" s="25">
        <v>118.83</v>
      </c>
      <c r="W7" s="25">
        <v>208.61</v>
      </c>
      <c r="X7" s="25">
        <v>92.28</v>
      </c>
      <c r="Y7" s="25">
        <v>128.29</v>
      </c>
      <c r="Z7" s="25">
        <v>101.02</v>
      </c>
      <c r="AA7" s="25">
        <v>107.8</v>
      </c>
      <c r="AB7" s="25">
        <v>96.34</v>
      </c>
      <c r="AC7" s="25">
        <v>108.35</v>
      </c>
      <c r="AD7" s="25">
        <v>108.84</v>
      </c>
      <c r="AE7" s="25">
        <v>105.92</v>
      </c>
      <c r="AF7" s="25">
        <v>106.01</v>
      </c>
      <c r="AG7" s="25">
        <v>103.74</v>
      </c>
      <c r="AH7" s="25">
        <v>107.26</v>
      </c>
      <c r="AI7" s="25">
        <v>1.02</v>
      </c>
      <c r="AJ7" s="25">
        <v>0</v>
      </c>
      <c r="AK7" s="25">
        <v>0</v>
      </c>
      <c r="AL7" s="25">
        <v>0</v>
      </c>
      <c r="AM7" s="25">
        <v>0</v>
      </c>
      <c r="AN7" s="25">
        <v>3.98</v>
      </c>
      <c r="AO7" s="25">
        <v>6.02</v>
      </c>
      <c r="AP7" s="25">
        <v>7.78</v>
      </c>
      <c r="AQ7" s="25">
        <v>9.59</v>
      </c>
      <c r="AR7" s="25">
        <v>11.55</v>
      </c>
      <c r="AS7" s="25">
        <v>1.61</v>
      </c>
      <c r="AT7" s="25">
        <v>238.77</v>
      </c>
      <c r="AU7" s="25">
        <v>336.67</v>
      </c>
      <c r="AV7" s="25">
        <v>323.02</v>
      </c>
      <c r="AW7" s="25">
        <v>370.31</v>
      </c>
      <c r="AX7" s="25">
        <v>278.32</v>
      </c>
      <c r="AY7" s="25">
        <v>367.55</v>
      </c>
      <c r="AZ7" s="25">
        <v>378.56</v>
      </c>
      <c r="BA7" s="25">
        <v>364.46</v>
      </c>
      <c r="BB7" s="25">
        <v>338.89</v>
      </c>
      <c r="BC7" s="25">
        <v>352.34</v>
      </c>
      <c r="BD7" s="25">
        <v>239.69</v>
      </c>
      <c r="BE7" s="25">
        <v>345.79</v>
      </c>
      <c r="BF7" s="25">
        <v>334.91</v>
      </c>
      <c r="BG7" s="25">
        <v>330.47</v>
      </c>
      <c r="BH7" s="25">
        <v>317.10000000000002</v>
      </c>
      <c r="BI7" s="25">
        <v>299.81</v>
      </c>
      <c r="BJ7" s="25">
        <v>418.68</v>
      </c>
      <c r="BK7" s="25">
        <v>395.68</v>
      </c>
      <c r="BL7" s="25">
        <v>403.72</v>
      </c>
      <c r="BM7" s="25">
        <v>400.21</v>
      </c>
      <c r="BN7" s="25">
        <v>391.13</v>
      </c>
      <c r="BO7" s="25">
        <v>264.86</v>
      </c>
      <c r="BP7" s="25">
        <v>48.38</v>
      </c>
      <c r="BQ7" s="25">
        <v>55.21</v>
      </c>
      <c r="BR7" s="25">
        <v>57.9</v>
      </c>
      <c r="BS7" s="25">
        <v>56.74</v>
      </c>
      <c r="BT7" s="25">
        <v>54.98</v>
      </c>
      <c r="BU7" s="25">
        <v>94.78</v>
      </c>
      <c r="BV7" s="25">
        <v>97.59</v>
      </c>
      <c r="BW7" s="25">
        <v>92.17</v>
      </c>
      <c r="BX7" s="25">
        <v>92.83</v>
      </c>
      <c r="BY7" s="25">
        <v>92.16</v>
      </c>
      <c r="BZ7" s="25">
        <v>97.59</v>
      </c>
      <c r="CA7" s="25">
        <v>509.76</v>
      </c>
      <c r="CB7" s="25">
        <v>446.49</v>
      </c>
      <c r="CC7" s="25">
        <v>430.02</v>
      </c>
      <c r="CD7" s="25">
        <v>443.4</v>
      </c>
      <c r="CE7" s="25">
        <v>481.24</v>
      </c>
      <c r="CF7" s="25">
        <v>181.3</v>
      </c>
      <c r="CG7" s="25">
        <v>181.71</v>
      </c>
      <c r="CH7" s="25">
        <v>188.51</v>
      </c>
      <c r="CI7" s="25">
        <v>189.43</v>
      </c>
      <c r="CJ7" s="25">
        <v>196.75</v>
      </c>
      <c r="CK7" s="25">
        <v>181.66</v>
      </c>
      <c r="CL7" s="25">
        <v>45.65</v>
      </c>
      <c r="CM7" s="25">
        <v>45.11</v>
      </c>
      <c r="CN7" s="25">
        <v>44.74</v>
      </c>
      <c r="CO7" s="25">
        <v>43.97</v>
      </c>
      <c r="CP7" s="25">
        <v>42.75</v>
      </c>
      <c r="CQ7" s="25">
        <v>55.89</v>
      </c>
      <c r="CR7" s="25">
        <v>55.72</v>
      </c>
      <c r="CS7" s="25">
        <v>55.31</v>
      </c>
      <c r="CT7" s="25">
        <v>55.14</v>
      </c>
      <c r="CU7" s="25">
        <v>54.99</v>
      </c>
      <c r="CV7" s="25">
        <v>60.21</v>
      </c>
      <c r="CW7" s="25">
        <v>68.38</v>
      </c>
      <c r="CX7" s="25">
        <v>67.430000000000007</v>
      </c>
      <c r="CY7" s="25">
        <v>67.400000000000006</v>
      </c>
      <c r="CZ7" s="25">
        <v>69</v>
      </c>
      <c r="DA7" s="25">
        <v>69.62</v>
      </c>
      <c r="DB7" s="25">
        <v>81.27</v>
      </c>
      <c r="DC7" s="25">
        <v>81.260000000000005</v>
      </c>
      <c r="DD7" s="25">
        <v>80.36</v>
      </c>
      <c r="DE7" s="25">
        <v>80.13</v>
      </c>
      <c r="DF7" s="25">
        <v>79.34</v>
      </c>
      <c r="DG7" s="25">
        <v>89.21</v>
      </c>
      <c r="DH7" s="25">
        <v>46.7</v>
      </c>
      <c r="DI7" s="25">
        <v>47.99</v>
      </c>
      <c r="DJ7" s="25">
        <v>49.53</v>
      </c>
      <c r="DK7" s="25">
        <v>50.77</v>
      </c>
      <c r="DL7" s="25">
        <v>50.49</v>
      </c>
      <c r="DM7" s="25">
        <v>50.63</v>
      </c>
      <c r="DN7" s="25">
        <v>51.29</v>
      </c>
      <c r="DO7" s="25">
        <v>52.2</v>
      </c>
      <c r="DP7" s="25">
        <v>52.7</v>
      </c>
      <c r="DQ7" s="25">
        <v>53.48</v>
      </c>
      <c r="DR7" s="25">
        <v>52.41</v>
      </c>
      <c r="DS7" s="25">
        <v>58.11</v>
      </c>
      <c r="DT7" s="25">
        <v>57.78</v>
      </c>
      <c r="DU7" s="25">
        <v>57.12</v>
      </c>
      <c r="DV7" s="25">
        <v>56.67</v>
      </c>
      <c r="DW7" s="25">
        <v>62.58</v>
      </c>
      <c r="DX7" s="25">
        <v>18.28</v>
      </c>
      <c r="DY7" s="25">
        <v>19.61</v>
      </c>
      <c r="DZ7" s="25">
        <v>20.73</v>
      </c>
      <c r="EA7" s="25">
        <v>22.86</v>
      </c>
      <c r="EB7" s="25">
        <v>24.31</v>
      </c>
      <c r="EC7" s="25">
        <v>26.78</v>
      </c>
      <c r="ED7" s="25">
        <v>0.54</v>
      </c>
      <c r="EE7" s="25">
        <v>0.3</v>
      </c>
      <c r="EF7" s="25">
        <v>0.61</v>
      </c>
      <c r="EG7" s="25">
        <v>0.45</v>
      </c>
      <c r="EH7" s="25">
        <v>0.13</v>
      </c>
      <c r="EI7" s="25">
        <v>0.53</v>
      </c>
      <c r="EJ7" s="25">
        <v>0.48</v>
      </c>
      <c r="EK7" s="25">
        <v>0.5</v>
      </c>
      <c r="EL7" s="25">
        <v>0.41</v>
      </c>
      <c r="EM7" s="25">
        <v>0.41</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2026-01-27T05:52:29Z</cp:lastPrinted>
  <dcterms:created xsi:type="dcterms:W3CDTF">2025-12-12T09:14:34Z</dcterms:created>
  <dcterms:modified xsi:type="dcterms:W3CDTF">2026-03-05T03:48:04Z</dcterms:modified>
  <cp:category/>
</cp:coreProperties>
</file>