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4 団体から回答\02 経営比較分析表\171 下水道（公共）\"/>
    </mc:Choice>
  </mc:AlternateContent>
  <xr:revisionPtr revIDLastSave="0" documentId="13_ncr:1_{0C84AB75-726B-44C0-90A1-8A9FA2345B93}" xr6:coauthVersionLast="47" xr6:coauthVersionMax="47" xr10:uidLastSave="{00000000-0000-0000-0000-000000000000}"/>
  <workbookProtection workbookAlgorithmName="SHA-512" workbookHashValue="FweaR2DxER/QpBftjsrZn5Sorzk2EWvr6mAdtP/qc8Q1NqclQNtYVe8hamw6+wO/HEcy+YPwM3ncG9iboGUuwg==" workbookSaltValue="o+tQRtt1kA/3xzDLWy2TOQ=="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AT8" i="4" s="1"/>
  <c r="S6" i="5"/>
  <c r="AL8" i="4" s="1"/>
  <c r="R6" i="5"/>
  <c r="AD10" i="4" s="1"/>
  <c r="Q6" i="5"/>
  <c r="W10" i="4" s="1"/>
  <c r="P6" i="5"/>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I85" i="4"/>
  <c r="BB10" i="4"/>
  <c r="AT10" i="4"/>
  <c r="P10" i="4"/>
  <c r="B6"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<sst xmlns="http://schemas.openxmlformats.org/spreadsheetml/2006/main" count="236" uniqueCount="115">
  <si>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</si>
  <si>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</si>
  <si>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</si>
  <si>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</si>
  <si>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</si>
  <si>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</si>
  <si>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</si>
  <si>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</si>
  <si>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</si>
  <si>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</si>
  <si>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</si>
  <si>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</si>
  <si>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</si>
  <si>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</si>
  <si>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</si>
  <si>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</si>
  <si>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</si>
  <si>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</si>
  <si>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</si>
  <si>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</si>
  <si>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</si>
  <si>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</si>
  <si>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</si>
  <si>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</si>
  <si>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</si>
  <si>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</si>
  <si>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</si>
  <si>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</si>
  <si>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</si>
  <si>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</si>
  <si>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</si>
  <si>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</si>
  <si>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</si>
  <si>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</si>
  <si>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</si>
  <si>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</si>
  <si>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</si>
  <si>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</si>
  <si>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</si>
  <si>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</si>
  <si>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</si>
  <si>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</si>
  <si>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</si>
  <si>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</si>
  <si>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</si>
  <si>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</si>
  <si>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</si>
  <si>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</si>
  <si>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</si>
  <si>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</si>
  <si>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</si>
  <si>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</si>
  <si>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</si>
  <si>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</si>
  <si>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</si>
  <si>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</si>
  <si>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</si>
  <si>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</si>
  <si>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</si>
  <si>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</si>
  <si>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</si>
  <si>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</si>
  <si>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</si>
  <si>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</si>
  <si>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</si>
  <si>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</si>
  <si>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</si>
  <si>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</si>
  <si>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</si>
  <si>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</si>
  <si>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</si>
  <si>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</si>
  <si>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</si>
  <si>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</si>
  <si>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</si>
  <si>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</si>
  <si>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</si>
  <si>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</si>
  <si>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</si>
  <si>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</si>
  <si>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</si>
  <si>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</si>
  <si>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</si>
  <si>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</si>
  <si>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</si>
  <si>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</si>
  <si>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</si>
  <si>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</si>
  <si>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</si>
  <si>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</si>
  <si>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</si>
  <si>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</si>
  <si>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</si>
  <si>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</si>
  <si>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</si>
  <si>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</si>
  <si>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白井市</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</si>
  <si>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</si>
  <si>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</si>
  <si>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</si>
  <si>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</si>
  <si>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</si>
  <si>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</si>
  <si>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</si>
  <si>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</si>
  <si>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</si>
  <si>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</si>
  <si>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</si>
  <si>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</si>
  <si>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</si>
  <si>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</si>
  <si>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</si>
  <si>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全体として一定の健全性・効率性を維持していると考えられる。
しかし、今後各施設の老朽化が進むにつれて、改築や更新費用の増加が見込まれることから、経営状況を注視していく必要がある。
①「経常収支比率」、⑤「経費回収率」が100％を上回っていることから、黒字を維持し、汚水処理費を下水道使用料で賄えている状況である。
③「流動比率」は100％を上回っており、類似団体と比較して良好な数値となっている。
なお、流動負債の主なものは次年度に償還する企業債である。
④企業債残高対事業規模比率は類似団体の平均値と比較しても低い値となっているが、今後、施設等の改築・更新の更新需要が増大する見込みであることから、財源確保のための企業債の増加が見込まれる。
⑥汚水処理原価は、類似団体平均値に比べ低いものの、今後見込まれる更新等を効率的に行っていくことでコストの維持に努めていく。
⑧水洗化率は、類似団体平均値と比較して高い数値となっている。
</t>
    <phoneticPr fontId="4"/>
  </si>
  <si>
    <t>　下水道管渠等の経年化により、有形固定資産減価償却率が上昇傾向にある。
　また、令和5年度より、耐用年数50年を超える管渠等が出始めたことから、管渠老朽化率が発生している。今後は、老朽化率の上昇が見込まれる。
　なお、老朽管更新については、令和3年度から7年度までの5年間を期間とするストックマネジメント計画に基づき、汚水管渠更生工事・布設替え工事、下水道ポンプ施設・設備の交換工事等を実施している。</t>
    <rPh sb="8" eb="11">
      <t>ケイネンカ</t>
    </rPh>
    <rPh sb="15" eb="17">
      <t>ユウケイ</t>
    </rPh>
    <rPh sb="17" eb="19">
      <t>コテイ</t>
    </rPh>
    <rPh sb="19" eb="21">
      <t>シサン</t>
    </rPh>
    <rPh sb="21" eb="23">
      <t>ゲンカ</t>
    </rPh>
    <rPh sb="23" eb="25">
      <t>ショウキャク</t>
    </rPh>
    <rPh sb="25" eb="26">
      <t>リツ</t>
    </rPh>
    <rPh sb="27" eb="29">
      <t>ジョウショウ</t>
    </rPh>
    <rPh sb="29" eb="31">
      <t>ケイコウ</t>
    </rPh>
    <rPh sb="40" eb="42">
      <t>レイワ</t>
    </rPh>
    <rPh sb="43" eb="45">
      <t>ネンド</t>
    </rPh>
    <rPh sb="48" eb="50">
      <t>タイヨウ</t>
    </rPh>
    <rPh sb="50" eb="52">
      <t>ネンスウ</t>
    </rPh>
    <rPh sb="54" eb="55">
      <t>ネン</t>
    </rPh>
    <rPh sb="56" eb="57">
      <t>コ</t>
    </rPh>
    <rPh sb="59" eb="61">
      <t>カンキョ</t>
    </rPh>
    <rPh sb="61" eb="62">
      <t>トウ</t>
    </rPh>
    <rPh sb="63" eb="65">
      <t>デハジ</t>
    </rPh>
    <rPh sb="72" eb="74">
      <t>カンキョ</t>
    </rPh>
    <rPh sb="74" eb="77">
      <t>ロウキュウカ</t>
    </rPh>
    <rPh sb="77" eb="78">
      <t>リツ</t>
    </rPh>
    <rPh sb="79" eb="81">
      <t>ハッセイ</t>
    </rPh>
    <rPh sb="86" eb="88">
      <t>コンゴ</t>
    </rPh>
    <rPh sb="90" eb="93">
      <t>ロウキュウカ</t>
    </rPh>
    <rPh sb="93" eb="94">
      <t>リツ</t>
    </rPh>
    <rPh sb="95" eb="97">
      <t>ジョウショウ</t>
    </rPh>
    <rPh sb="98" eb="100">
      <t>ミコ</t>
    </rPh>
    <rPh sb="155" eb="156">
      <t>モト</t>
    </rPh>
    <rPh sb="168" eb="171">
      <t>フセツガ</t>
    </rPh>
    <rPh sb="172" eb="174">
      <t>コウジ</t>
    </rPh>
    <phoneticPr fontId="4"/>
  </si>
  <si>
    <t>　白井市の公共下水道事業は、千葉ニュータウン区域や西白井区域など人口密集地区が県等により整備され、受贈資産が多いことから、下水道整備に充てた企業債は全国平均より低く、水洗化率についても高い数値である。
市営水道区域は水道事業と一括で、県営水道区域においても徴収一元化により千葉県企業局へ下水道使用料の徴収委託をしており、中継ポンプ場の運転管理業務についても配水場運転業務と合わせ一括で業務を委託し、費用の削減を図っている。
　このことから、公共下水道事業の経営については、健全であるといえる。
　一方で、今後各施設の老朽化が進むにつれて、改築や更新費用の増加が見込まれ、人口の減少等の要因から使用料収入が減少傾向の中、さらなる経営基盤の安定化や効率化を進める必要がある。</t>
    <rPh sb="22" eb="24">
      <t>クイキ</t>
    </rPh>
    <rPh sb="28" eb="30">
      <t>クイキ</t>
    </rPh>
    <rPh sb="32" eb="34">
      <t>ジンコウ</t>
    </rPh>
    <rPh sb="34" eb="36">
      <t>ミッシュウ</t>
    </rPh>
    <rPh sb="36" eb="38">
      <t>チク</t>
    </rPh>
    <rPh sb="39" eb="40">
      <t>ケン</t>
    </rPh>
    <rPh sb="40" eb="41">
      <t>トウ</t>
    </rPh>
    <rPh sb="51" eb="53">
      <t>シサン</t>
    </rPh>
    <rPh sb="54" eb="55">
      <t>オオ</t>
    </rPh>
    <rPh sb="61" eb="64">
      <t>ゲスイドウ</t>
    </rPh>
    <rPh sb="64" eb="66">
      <t>セイビ</t>
    </rPh>
    <rPh sb="67" eb="68">
      <t>ア</t>
    </rPh>
    <rPh sb="70" eb="72">
      <t>キギョウ</t>
    </rPh>
    <rPh sb="72" eb="73">
      <t>サイ</t>
    </rPh>
    <rPh sb="74" eb="76">
      <t>ゼンコク</t>
    </rPh>
    <rPh sb="76" eb="78">
      <t>ヘイキン</t>
    </rPh>
    <rPh sb="80" eb="81">
      <t>ヒク</t>
    </rPh>
    <rPh sb="83" eb="86">
      <t>スイセンカ</t>
    </rPh>
    <rPh sb="86" eb="87">
      <t>リツ</t>
    </rPh>
    <rPh sb="92" eb="93">
      <t>タカ</t>
    </rPh>
    <rPh sb="94" eb="96">
      <t>スウチ</t>
    </rPh>
    <rPh sb="117" eb="119">
      <t>ケンエイ</t>
    </rPh>
    <rPh sb="119" eb="121">
      <t>スイドウ</t>
    </rPh>
    <rPh sb="121" eb="123">
      <t>クイキ</t>
    </rPh>
    <rPh sb="128" eb="130">
      <t>チョウシュウ</t>
    </rPh>
    <rPh sb="130" eb="133">
      <t>イチゲンカ</t>
    </rPh>
    <rPh sb="136" eb="139">
      <t>チバケン</t>
    </rPh>
    <rPh sb="139" eb="141">
      <t>キギョウ</t>
    </rPh>
    <rPh sb="141" eb="142">
      <t>キョク</t>
    </rPh>
    <rPh sb="143" eb="146">
      <t>ゲスイドウ</t>
    </rPh>
    <rPh sb="146" eb="149">
      <t>シヨウリョウ</t>
    </rPh>
    <rPh sb="150" eb="152">
      <t>チョウシュウ</t>
    </rPh>
    <rPh sb="152" eb="154">
      <t>イタク</t>
    </rPh>
    <rPh sb="160" eb="162">
      <t>チュウケイ</t>
    </rPh>
    <rPh sb="165" eb="166">
      <t>ジョウ</t>
    </rPh>
    <rPh sb="167" eb="169">
      <t>ウンテン</t>
    </rPh>
    <rPh sb="169" eb="171">
      <t>カンリ</t>
    </rPh>
    <rPh sb="171" eb="173">
      <t>ギョウム</t>
    </rPh>
    <rPh sb="178" eb="180">
      <t>ハイスイ</t>
    </rPh>
    <rPh sb="180" eb="181">
      <t>ジョウ</t>
    </rPh>
    <rPh sb="181" eb="183">
      <t>ウンテン</t>
    </rPh>
    <rPh sb="183" eb="185">
      <t>ギョウム</t>
    </rPh>
    <rPh sb="186" eb="187">
      <t>ア</t>
    </rPh>
    <rPh sb="189" eb="191">
      <t>イッカツ</t>
    </rPh>
    <rPh sb="192" eb="194">
      <t>ギョウム</t>
    </rPh>
    <rPh sb="195" eb="197">
      <t>イタク</t>
    </rPh>
    <rPh sb="199" eb="201">
      <t>ヒヨウ</t>
    </rPh>
    <rPh sb="202" eb="204">
      <t>サクゲン</t>
    </rPh>
    <rPh sb="205" eb="206">
      <t>ハカ</t>
    </rPh>
    <rPh sb="248" eb="250">
      <t>イッポウ</t>
    </rPh>
    <rPh sb="290" eb="291">
      <t>トウ</t>
    </rPh>
    <rPh sb="299" eb="301">
      <t>シュウニュウ</t>
    </rPh>
    <rPh sb="302" eb="304">
      <t>ゲンショウ</t>
    </rPh>
    <rPh sb="304" eb="306">
      <t>ケイコウ</t>
    </rPh>
    <rPh sb="307" eb="308">
      <t>ナカ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</si>
</sst>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quot;-&quot;">
                  <c:v>0.15</c:v>
                </c:pt>
                <c:pt idx="4" formatCode="#,##0.00;&quot;△&quot;#,##0.00;&quot;-&quot;">
                  <c:v>0.03</c:v>
                </c:pt>
              </c:numCache>
            </c:numRef>
          </c:val>
          <c:extLst>
            <c:ext xmlns:c16="http://schemas.microsoft.com/office/drawing/2014/chart" uri="{C3380CC4-5D6E-409C-BE32-E72D297353CC}">
              <c16:uniqueId val="{00000000-CB40-4869-A245-FBBC7579119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0.08</c:v>
                </c:pt>
                <c:pt idx="1">
                  <c:v>0.24</c:v>
                </c:pt>
                <c:pt idx="2">
                  <c:v>0.14000000000000001</c:v>
                </c:pt>
                <c:pt idx="3">
                  <c:v>0.06</c:v>
                </c:pt>
                <c:pt idx="4">
                  <c:v>7.0000000000000007E-2</c:v>
                </c:pt>
              </c:numCache>
            </c:numRef>
          </c:val>
          <c:smooth val="0"/>
          <c:extLst>
            <c:ext xmlns:c16="http://schemas.microsoft.com/office/drawing/2014/chart" uri="{C3380CC4-5D6E-409C-BE32-E72D297353CC}">
              <c16:uniqueId val="{00000001-CB40-4869-A245-FBBC7579119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F6A-4602-B255-0032A180FB2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60.78</c:v>
                </c:pt>
                <c:pt idx="1">
                  <c:v>59.96</c:v>
                </c:pt>
                <c:pt idx="2">
                  <c:v>59.9</c:v>
                </c:pt>
                <c:pt idx="3">
                  <c:v>60.13</c:v>
                </c:pt>
                <c:pt idx="4">
                  <c:v>62.51</c:v>
                </c:pt>
              </c:numCache>
            </c:numRef>
          </c:val>
          <c:smooth val="0"/>
          <c:extLst>
            <c:ext xmlns:c16="http://schemas.microsoft.com/office/drawing/2014/chart" uri="{C3380CC4-5D6E-409C-BE32-E72D297353CC}">
              <c16:uniqueId val="{00000001-5F6A-4602-B255-0032A180FB2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99.21</c:v>
                </c:pt>
                <c:pt idx="1">
                  <c:v>99.36</c:v>
                </c:pt>
                <c:pt idx="2">
                  <c:v>99.31</c:v>
                </c:pt>
                <c:pt idx="3">
                  <c:v>99.28</c:v>
                </c:pt>
                <c:pt idx="4">
                  <c:v>99.21</c:v>
                </c:pt>
              </c:numCache>
            </c:numRef>
          </c:val>
          <c:extLst>
            <c:ext xmlns:c16="http://schemas.microsoft.com/office/drawing/2014/chart" uri="{C3380CC4-5D6E-409C-BE32-E72D297353CC}">
              <c16:uniqueId val="{00000000-7F1C-40CD-9ECF-09AD45A0991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94.17</c:v>
                </c:pt>
                <c:pt idx="1">
                  <c:v>94.27</c:v>
                </c:pt>
                <c:pt idx="2">
                  <c:v>94.46</c:v>
                </c:pt>
                <c:pt idx="3">
                  <c:v>94.37</c:v>
                </c:pt>
                <c:pt idx="4">
                  <c:v>94.61</c:v>
                </c:pt>
              </c:numCache>
            </c:numRef>
          </c:val>
          <c:smooth val="0"/>
          <c:extLst>
            <c:ext xmlns:c16="http://schemas.microsoft.com/office/drawing/2014/chart" uri="{C3380CC4-5D6E-409C-BE32-E72D297353CC}">
              <c16:uniqueId val="{00000001-7F1C-40CD-9ECF-09AD45A0991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109.62</c:v>
                </c:pt>
                <c:pt idx="1">
                  <c:v>107.12</c:v>
                </c:pt>
                <c:pt idx="2">
                  <c:v>105.6</c:v>
                </c:pt>
                <c:pt idx="3">
                  <c:v>105.08</c:v>
                </c:pt>
                <c:pt idx="4">
                  <c:v>104.88</c:v>
                </c:pt>
              </c:numCache>
            </c:numRef>
          </c:val>
          <c:extLst>
            <c:ext xmlns:c16="http://schemas.microsoft.com/office/drawing/2014/chart" uri="{C3380CC4-5D6E-409C-BE32-E72D297353CC}">
              <c16:uniqueId val="{00000000-885F-4B43-A9F6-BB22337E061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106.67</c:v>
                </c:pt>
                <c:pt idx="1">
                  <c:v>106.9</c:v>
                </c:pt>
                <c:pt idx="2">
                  <c:v>106.74</c:v>
                </c:pt>
                <c:pt idx="3">
                  <c:v>106.65</c:v>
                </c:pt>
                <c:pt idx="4">
                  <c:v>106.25</c:v>
                </c:pt>
              </c:numCache>
            </c:numRef>
          </c:val>
          <c:smooth val="0"/>
          <c:extLst>
            <c:ext xmlns:c16="http://schemas.microsoft.com/office/drawing/2014/chart" uri="{C3380CC4-5D6E-409C-BE32-E72D297353CC}">
              <c16:uniqueId val="{00000001-885F-4B43-A9F6-BB22337E061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4.3600000000000003</c:v>
                </c:pt>
                <c:pt idx="1">
                  <c:v>8.7200000000000006</c:v>
                </c:pt>
                <c:pt idx="2">
                  <c:v>13.03</c:v>
                </c:pt>
                <c:pt idx="3">
                  <c:v>16.149999999999999</c:v>
                </c:pt>
                <c:pt idx="4">
                  <c:v>20.190000000000001</c:v>
                </c:pt>
              </c:numCache>
            </c:numRef>
          </c:val>
          <c:extLst>
            <c:ext xmlns:c16="http://schemas.microsoft.com/office/drawing/2014/chart" uri="{C3380CC4-5D6E-409C-BE32-E72D297353CC}">
              <c16:uniqueId val="{00000000-6D4B-4EE5-8B07-036E1BC8C7C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23.25</c:v>
                </c:pt>
                <c:pt idx="1">
                  <c:v>25.2</c:v>
                </c:pt>
                <c:pt idx="2">
                  <c:v>27.42</c:v>
                </c:pt>
                <c:pt idx="3">
                  <c:v>30.01</c:v>
                </c:pt>
                <c:pt idx="4">
                  <c:v>32.229999999999997</c:v>
                </c:pt>
              </c:numCache>
            </c:numRef>
          </c:val>
          <c:smooth val="0"/>
          <c:extLst>
            <c:ext xmlns:c16="http://schemas.microsoft.com/office/drawing/2014/chart" uri="{C3380CC4-5D6E-409C-BE32-E72D297353CC}">
              <c16:uniqueId val="{00000001-6D4B-4EE5-8B07-036E1BC8C7C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quot;-&quot;">
                  <c:v>7.82</c:v>
                </c:pt>
                <c:pt idx="4" formatCode="#,##0.00;&quot;△&quot;#,##0.00;&quot;-&quot;">
                  <c:v>13.02</c:v>
                </c:pt>
              </c:numCache>
            </c:numRef>
          </c:val>
          <c:extLst>
            <c:ext xmlns:c16="http://schemas.microsoft.com/office/drawing/2014/chart" uri="{C3380CC4-5D6E-409C-BE32-E72D297353CC}">
              <c16:uniqueId val="{00000000-5384-421C-8A30-4FF245B4072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1.06</c:v>
                </c:pt>
                <c:pt idx="1">
                  <c:v>2.02</c:v>
                </c:pt>
                <c:pt idx="2">
                  <c:v>2.67</c:v>
                </c:pt>
                <c:pt idx="3">
                  <c:v>3.43</c:v>
                </c:pt>
                <c:pt idx="4">
                  <c:v>4.25</c:v>
                </c:pt>
              </c:numCache>
            </c:numRef>
          </c:val>
          <c:smooth val="0"/>
          <c:extLst>
            <c:ext xmlns:c16="http://schemas.microsoft.com/office/drawing/2014/chart" uri="{C3380CC4-5D6E-409C-BE32-E72D297353CC}">
              <c16:uniqueId val="{00000001-5384-421C-8A30-4FF245B4072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B5B-47B6-9EB5-6A1DD084316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3.68</c:v>
                </c:pt>
                <c:pt idx="1">
                  <c:v>5.3</c:v>
                </c:pt>
                <c:pt idx="2">
                  <c:v>6.49</c:v>
                </c:pt>
                <c:pt idx="3">
                  <c:v>6.74</c:v>
                </c:pt>
                <c:pt idx="4">
                  <c:v>6.65</c:v>
                </c:pt>
              </c:numCache>
            </c:numRef>
          </c:val>
          <c:smooth val="0"/>
          <c:extLst>
            <c:ext xmlns:c16="http://schemas.microsoft.com/office/drawing/2014/chart" uri="{C3380CC4-5D6E-409C-BE32-E72D297353CC}">
              <c16:uniqueId val="{00000001-AB5B-47B6-9EB5-6A1DD084316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178</c:v>
                </c:pt>
                <c:pt idx="1">
                  <c:v>431.55</c:v>
                </c:pt>
                <c:pt idx="2">
                  <c:v>609.39</c:v>
                </c:pt>
                <c:pt idx="3">
                  <c:v>401.36</c:v>
                </c:pt>
                <c:pt idx="4">
                  <c:v>501</c:v>
                </c:pt>
              </c:numCache>
            </c:numRef>
          </c:val>
          <c:extLst>
            <c:ext xmlns:c16="http://schemas.microsoft.com/office/drawing/2014/chart" uri="{C3380CC4-5D6E-409C-BE32-E72D297353CC}">
              <c16:uniqueId val="{00000000-9CF1-4DEB-93BE-2F1A9550752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67.86</c:v>
                </c:pt>
                <c:pt idx="1">
                  <c:v>72.92</c:v>
                </c:pt>
                <c:pt idx="2">
                  <c:v>81.19</c:v>
                </c:pt>
                <c:pt idx="3">
                  <c:v>85.86</c:v>
                </c:pt>
                <c:pt idx="4">
                  <c:v>94.74</c:v>
                </c:pt>
              </c:numCache>
            </c:numRef>
          </c:val>
          <c:smooth val="0"/>
          <c:extLst>
            <c:ext xmlns:c16="http://schemas.microsoft.com/office/drawing/2014/chart" uri="{C3380CC4-5D6E-409C-BE32-E72D297353CC}">
              <c16:uniqueId val="{00000001-9CF1-4DEB-93BE-2F1A9550752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101.27</c:v>
                </c:pt>
                <c:pt idx="1">
                  <c:v>113.4</c:v>
                </c:pt>
                <c:pt idx="2">
                  <c:v>112.94</c:v>
                </c:pt>
                <c:pt idx="3">
                  <c:v>110.1</c:v>
                </c:pt>
                <c:pt idx="4">
                  <c:v>109.6</c:v>
                </c:pt>
              </c:numCache>
            </c:numRef>
          </c:val>
          <c:extLst>
            <c:ext xmlns:c16="http://schemas.microsoft.com/office/drawing/2014/chart" uri="{C3380CC4-5D6E-409C-BE32-E72D297353CC}">
              <c16:uniqueId val="{00000000-7294-4E58-972E-1BCD3C4F21F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709.4</c:v>
                </c:pt>
                <c:pt idx="1">
                  <c:v>734.47</c:v>
                </c:pt>
                <c:pt idx="2">
                  <c:v>720.89</c:v>
                </c:pt>
                <c:pt idx="3">
                  <c:v>676.93</c:v>
                </c:pt>
                <c:pt idx="4">
                  <c:v>635.88</c:v>
                </c:pt>
              </c:numCache>
            </c:numRef>
          </c:val>
          <c:smooth val="0"/>
          <c:extLst>
            <c:ext xmlns:c16="http://schemas.microsoft.com/office/drawing/2014/chart" uri="{C3380CC4-5D6E-409C-BE32-E72D297353CC}">
              <c16:uniqueId val="{00000001-7294-4E58-972E-1BCD3C4F21F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116.7</c:v>
                </c:pt>
                <c:pt idx="1">
                  <c:v>115.28</c:v>
                </c:pt>
                <c:pt idx="2">
                  <c:v>112.83</c:v>
                </c:pt>
                <c:pt idx="3">
                  <c:v>110.11</c:v>
                </c:pt>
                <c:pt idx="4">
                  <c:v>107.09</c:v>
                </c:pt>
              </c:numCache>
            </c:numRef>
          </c:val>
          <c:extLst>
            <c:ext xmlns:c16="http://schemas.microsoft.com/office/drawing/2014/chart" uri="{C3380CC4-5D6E-409C-BE32-E72D297353CC}">
              <c16:uniqueId val="{00000000-865A-4803-B0F2-689F56C2D7F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91.14</c:v>
                </c:pt>
                <c:pt idx="1">
                  <c:v>90.69</c:v>
                </c:pt>
                <c:pt idx="2">
                  <c:v>90.5</c:v>
                </c:pt>
                <c:pt idx="3">
                  <c:v>92.66</c:v>
                </c:pt>
                <c:pt idx="4">
                  <c:v>93.49</c:v>
                </c:pt>
              </c:numCache>
            </c:numRef>
          </c:val>
          <c:smooth val="0"/>
          <c:extLst>
            <c:ext xmlns:c16="http://schemas.microsoft.com/office/drawing/2014/chart" uri="{C3380CC4-5D6E-409C-BE32-E72D297353CC}">
              <c16:uniqueId val="{00000001-865A-4803-B0F2-689F56C2D7F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114.67</c:v>
                </c:pt>
                <c:pt idx="1">
                  <c:v>105.08</c:v>
                </c:pt>
                <c:pt idx="2">
                  <c:v>107.29</c:v>
                </c:pt>
                <c:pt idx="3">
                  <c:v>109.71</c:v>
                </c:pt>
                <c:pt idx="4">
                  <c:v>113.15</c:v>
                </c:pt>
              </c:numCache>
            </c:numRef>
          </c:val>
          <c:extLst>
            <c:ext xmlns:c16="http://schemas.microsoft.com/office/drawing/2014/chart" uri="{C3380CC4-5D6E-409C-BE32-E72D297353CC}">
              <c16:uniqueId val="{00000000-F0F2-4C50-ABC3-8920C4A0A6C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136.86000000000001</c:v>
                </c:pt>
                <c:pt idx="1">
                  <c:v>138.52000000000001</c:v>
                </c:pt>
                <c:pt idx="2">
                  <c:v>138.66999999999999</c:v>
                </c:pt>
                <c:pt idx="3">
                  <c:v>139.12</c:v>
                </c:pt>
                <c:pt idx="4">
                  <c:v>141.68</c:v>
                </c:pt>
              </c:numCache>
            </c:numRef>
          </c:val>
          <c:smooth val="0"/>
          <c:extLst>
            <c:ext xmlns:c16="http://schemas.microsoft.com/office/drawing/2014/chart" uri="{C3380CC4-5D6E-409C-BE32-E72D297353CC}">
              <c16:uniqueId val="{00000001-F0F2-4C50-ABC3-8920C4A0A6C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千葉県　白井市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6" t="s">
        <v>1</v>
      </c>
      <c r="C7" s="56"/>
      <c r="D7" s="56"/>
      <c r="E7" s="56"/>
      <c r="F7" s="56"/>
      <c r="G7" s="56"/>
      <c r="H7" s="56"/>
      <c r="I7" s="56" t="s">
        <v>2</v>
      </c>
      <c r="J7" s="56"/>
      <c r="K7" s="56"/>
      <c r="L7" s="56"/>
      <c r="M7" s="56"/>
      <c r="N7" s="56"/>
      <c r="O7" s="56"/>
      <c r="P7" s="56" t="s">
        <v>3</v>
      </c>
      <c r="Q7" s="56"/>
      <c r="R7" s="56"/>
      <c r="S7" s="56"/>
      <c r="T7" s="56"/>
      <c r="U7" s="56"/>
      <c r="V7" s="56"/>
      <c r="W7" s="56" t="s">
        <v>4</v>
      </c>
      <c r="X7" s="56"/>
      <c r="Y7" s="56"/>
      <c r="Z7" s="56"/>
      <c r="AA7" s="56"/>
      <c r="AB7" s="56"/>
      <c r="AC7" s="56"/>
      <c r="AD7" s="56" t="s">
        <v>5</v>
      </c>
      <c r="AE7" s="56"/>
      <c r="AF7" s="56"/>
      <c r="AG7" s="56"/>
      <c r="AH7" s="56"/>
      <c r="AI7" s="56"/>
      <c r="AJ7" s="56"/>
      <c r="AK7" s="3"/>
      <c r="AL7" s="56" t="s">
        <v>6</v>
      </c>
      <c r="AM7" s="56"/>
      <c r="AN7" s="56"/>
      <c r="AO7" s="56"/>
      <c r="AP7" s="56"/>
      <c r="AQ7" s="56"/>
      <c r="AR7" s="56"/>
      <c r="AS7" s="56"/>
      <c r="AT7" s="56" t="s">
        <v>7</v>
      </c>
      <c r="AU7" s="56"/>
      <c r="AV7" s="56"/>
      <c r="AW7" s="56"/>
      <c r="AX7" s="56"/>
      <c r="AY7" s="56"/>
      <c r="AZ7" s="56"/>
      <c r="BA7" s="56"/>
      <c r="BB7" s="56" t="s">
        <v>8</v>
      </c>
      <c r="BC7" s="56"/>
      <c r="BD7" s="56"/>
      <c r="BE7" s="56"/>
      <c r="BF7" s="56"/>
      <c r="BG7" s="56"/>
      <c r="BH7" s="56"/>
      <c r="BI7" s="56"/>
      <c r="BJ7" s="3"/>
      <c r="BK7" s="3"/>
      <c r="BL7" s="74" t="s">
        <v>9</v>
      </c>
      <c r="BM7" s="75"/>
      <c r="BN7" s="75"/>
      <c r="BO7" s="75"/>
      <c r="BP7" s="75"/>
      <c r="BQ7" s="75"/>
      <c r="BR7" s="75"/>
      <c r="BS7" s="75"/>
      <c r="BT7" s="75"/>
      <c r="BU7" s="75"/>
      <c r="BV7" s="75"/>
      <c r="BW7" s="75"/>
      <c r="BX7" s="75"/>
      <c r="BY7" s="76"/>
    </row>
    <row r="8" spans="1:78" ht="18.75" customHeight="1" x14ac:dyDescent="0.2">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Bc1</v>
      </c>
      <c r="X8" s="70"/>
      <c r="Y8" s="70"/>
      <c r="Z8" s="70"/>
      <c r="AA8" s="70"/>
      <c r="AB8" s="70"/>
      <c r="AC8" s="70"/>
      <c r="AD8" s="71" t="str">
        <f>データ!$M$6</f>
        <v>非設置</v>
      </c>
      <c r="AE8" s="71"/>
      <c r="AF8" s="71"/>
      <c r="AG8" s="71"/>
      <c r="AH8" s="71"/>
      <c r="AI8" s="71"/>
      <c r="AJ8" s="71"/>
      <c r="AK8" s="3"/>
      <c r="AL8" s="50">
        <f>データ!S6</f>
        <v>62218</v>
      </c>
      <c r="AM8" s="50"/>
      <c r="AN8" s="50"/>
      <c r="AO8" s="50"/>
      <c r="AP8" s="50"/>
      <c r="AQ8" s="50"/>
      <c r="AR8" s="50"/>
      <c r="AS8" s="50"/>
      <c r="AT8" s="51">
        <f>データ!T6</f>
        <v>35.479999999999997</v>
      </c>
      <c r="AU8" s="51"/>
      <c r="AV8" s="51"/>
      <c r="AW8" s="51"/>
      <c r="AX8" s="51"/>
      <c r="AY8" s="51"/>
      <c r="AZ8" s="51"/>
      <c r="BA8" s="51"/>
      <c r="BB8" s="51">
        <f>データ!U6</f>
        <v>1753.61</v>
      </c>
      <c r="BC8" s="51"/>
      <c r="BD8" s="51"/>
      <c r="BE8" s="51"/>
      <c r="BF8" s="51"/>
      <c r="BG8" s="51"/>
      <c r="BH8" s="51"/>
      <c r="BI8" s="51"/>
      <c r="BJ8" s="3"/>
      <c r="BK8" s="3"/>
      <c r="BL8" s="66" t="s">
        <v>10</v>
      </c>
      <c r="BM8" s="67"/>
      <c r="BN8" s="68" t="s">
        <v>11</v>
      </c>
      <c r="BO8" s="68"/>
      <c r="BP8" s="68"/>
      <c r="BQ8" s="68"/>
      <c r="BR8" s="68"/>
      <c r="BS8" s="68"/>
      <c r="BT8" s="68"/>
      <c r="BU8" s="68"/>
      <c r="BV8" s="68"/>
      <c r="BW8" s="68"/>
      <c r="BX8" s="68"/>
      <c r="BY8" s="69"/>
    </row>
    <row r="9" spans="1:78" ht="18.75" customHeight="1" x14ac:dyDescent="0.2">
      <c r="A9" s="2"/>
      <c r="B9" s="56" t="s">
        <v>12</v>
      </c>
      <c r="C9" s="56"/>
      <c r="D9" s="56"/>
      <c r="E9" s="56"/>
      <c r="F9" s="56"/>
      <c r="G9" s="56"/>
      <c r="H9" s="56"/>
      <c r="I9" s="56" t="s">
        <v>13</v>
      </c>
      <c r="J9" s="56"/>
      <c r="K9" s="56"/>
      <c r="L9" s="56"/>
      <c r="M9" s="56"/>
      <c r="N9" s="56"/>
      <c r="O9" s="56"/>
      <c r="P9" s="56" t="s">
        <v>14</v>
      </c>
      <c r="Q9" s="56"/>
      <c r="R9" s="56"/>
      <c r="S9" s="56"/>
      <c r="T9" s="56"/>
      <c r="U9" s="56"/>
      <c r="V9" s="56"/>
      <c r="W9" s="56" t="s">
        <v>15</v>
      </c>
      <c r="X9" s="56"/>
      <c r="Y9" s="56"/>
      <c r="Z9" s="56"/>
      <c r="AA9" s="56"/>
      <c r="AB9" s="56"/>
      <c r="AC9" s="56"/>
      <c r="AD9" s="56" t="s">
        <v>16</v>
      </c>
      <c r="AE9" s="56"/>
      <c r="AF9" s="56"/>
      <c r="AG9" s="56"/>
      <c r="AH9" s="56"/>
      <c r="AI9" s="56"/>
      <c r="AJ9" s="56"/>
      <c r="AK9" s="3"/>
      <c r="AL9" s="56" t="s">
        <v>17</v>
      </c>
      <c r="AM9" s="56"/>
      <c r="AN9" s="56"/>
      <c r="AO9" s="56"/>
      <c r="AP9" s="56"/>
      <c r="AQ9" s="56"/>
      <c r="AR9" s="56"/>
      <c r="AS9" s="56"/>
      <c r="AT9" s="56" t="s">
        <v>18</v>
      </c>
      <c r="AU9" s="56"/>
      <c r="AV9" s="56"/>
      <c r="AW9" s="56"/>
      <c r="AX9" s="56"/>
      <c r="AY9" s="56"/>
      <c r="AZ9" s="56"/>
      <c r="BA9" s="56"/>
      <c r="BB9" s="56" t="s">
        <v>19</v>
      </c>
      <c r="BC9" s="56"/>
      <c r="BD9" s="56"/>
      <c r="BE9" s="56"/>
      <c r="BF9" s="56"/>
      <c r="BG9" s="56"/>
      <c r="BH9" s="56"/>
      <c r="BI9" s="56"/>
      <c r="BJ9" s="3"/>
      <c r="BK9" s="3"/>
      <c r="BL9" s="57" t="s">
        <v>20</v>
      </c>
      <c r="BM9" s="58"/>
      <c r="BN9" s="59" t="s">
        <v>21</v>
      </c>
      <c r="BO9" s="59"/>
      <c r="BP9" s="59"/>
      <c r="BQ9" s="59"/>
      <c r="BR9" s="59"/>
      <c r="BS9" s="59"/>
      <c r="BT9" s="59"/>
      <c r="BU9" s="59"/>
      <c r="BV9" s="59"/>
      <c r="BW9" s="59"/>
      <c r="BX9" s="59"/>
      <c r="BY9" s="60"/>
    </row>
    <row r="10" spans="1:78" ht="18.75" customHeight="1" x14ac:dyDescent="0.2">
      <c r="A10" s="2"/>
      <c r="B10" s="51" t="str">
        <f>データ!N6</f>
        <v>-</v>
      </c>
      <c r="C10" s="51"/>
      <c r="D10" s="51"/>
      <c r="E10" s="51"/>
      <c r="F10" s="51"/>
      <c r="G10" s="51"/>
      <c r="H10" s="51"/>
      <c r="I10" s="51">
        <f>データ!O6</f>
        <v>92.08</v>
      </c>
      <c r="J10" s="51"/>
      <c r="K10" s="51"/>
      <c r="L10" s="51"/>
      <c r="M10" s="51"/>
      <c r="N10" s="51"/>
      <c r="O10" s="51"/>
      <c r="P10" s="51">
        <f>データ!P6</f>
        <v>71.69</v>
      </c>
      <c r="Q10" s="51"/>
      <c r="R10" s="51"/>
      <c r="S10" s="51"/>
      <c r="T10" s="51"/>
      <c r="U10" s="51"/>
      <c r="V10" s="51"/>
      <c r="W10" s="51">
        <f>データ!Q6</f>
        <v>82.2</v>
      </c>
      <c r="X10" s="51"/>
      <c r="Y10" s="51"/>
      <c r="Z10" s="51"/>
      <c r="AA10" s="51"/>
      <c r="AB10" s="51"/>
      <c r="AC10" s="51"/>
      <c r="AD10" s="50">
        <f>データ!R6</f>
        <v>2200</v>
      </c>
      <c r="AE10" s="50"/>
      <c r="AF10" s="50"/>
      <c r="AG10" s="50"/>
      <c r="AH10" s="50"/>
      <c r="AI10" s="50"/>
      <c r="AJ10" s="50"/>
      <c r="AK10" s="2"/>
      <c r="AL10" s="50">
        <f>データ!V6</f>
        <v>44431</v>
      </c>
      <c r="AM10" s="50"/>
      <c r="AN10" s="50"/>
      <c r="AO10" s="50"/>
      <c r="AP10" s="50"/>
      <c r="AQ10" s="50"/>
      <c r="AR10" s="50"/>
      <c r="AS10" s="50"/>
      <c r="AT10" s="51">
        <f>データ!W6</f>
        <v>8.56</v>
      </c>
      <c r="AU10" s="51"/>
      <c r="AV10" s="51"/>
      <c r="AW10" s="51"/>
      <c r="AX10" s="51"/>
      <c r="AY10" s="51"/>
      <c r="AZ10" s="51"/>
      <c r="BA10" s="51"/>
      <c r="BB10" s="51">
        <f>データ!X6</f>
        <v>5190.54</v>
      </c>
      <c r="BC10" s="51"/>
      <c r="BD10" s="51"/>
      <c r="BE10" s="51"/>
      <c r="BF10" s="51"/>
      <c r="BG10" s="51"/>
      <c r="BH10" s="51"/>
      <c r="BI10" s="51"/>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2">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114</v>
      </c>
      <c r="BM66" s="44"/>
      <c r="BN66" s="44"/>
      <c r="BO66" s="44"/>
      <c r="BP66" s="44"/>
      <c r="BQ66" s="44"/>
      <c r="BR66" s="44"/>
      <c r="BS66" s="44"/>
      <c r="BT66" s="44"/>
      <c r="BU66" s="44"/>
      <c r="BV66" s="44"/>
      <c r="BW66" s="44"/>
      <c r="BX66" s="44"/>
      <c r="BY66" s="44"/>
      <c r="BZ66" s="45"/>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2">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WnrJVV+WqRbKmSiv5SPgr//msO0eR1rRrrBC/HJ8LoHOVaW7cHRK9SEw8KaR3dPZNA9SKRtGh4n/VJCK/QODnQ==" saltValue="WbeYrq9W1HGwtkTL3bo9/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122327</v>
      </c>
      <c r="D6" s="19">
        <f t="shared" si="3"/>
        <v>46</v>
      </c>
      <c r="E6" s="19">
        <f t="shared" si="3"/>
        <v>17</v>
      </c>
      <c r="F6" s="19">
        <f t="shared" si="3"/>
        <v>1</v>
      </c>
      <c r="G6" s="19">
        <f t="shared" si="3"/>
        <v>0</v>
      </c>
      <c r="H6" s="19" t="str">
        <f t="shared" si="3"/>
        <v>千葉県　白井市</v>
      </c>
      <c r="I6" s="19" t="str">
        <f t="shared" si="3"/>
        <v>法適用</v>
      </c>
      <c r="J6" s="19" t="str">
        <f t="shared" si="3"/>
        <v>下水道事業</v>
      </c>
      <c r="K6" s="19" t="str">
        <f t="shared" si="3"/>
        <v>公共下水道</v>
      </c>
      <c r="L6" s="19" t="str">
        <f t="shared" si="3"/>
        <v>Bc1</v>
      </c>
      <c r="M6" s="19" t="str">
        <f t="shared" si="3"/>
        <v>非設置</v>
      </c>
      <c r="N6" s="20" t="str">
        <f t="shared" si="3"/>
        <v>-</v>
      </c>
      <c r="O6" s="20">
        <f t="shared" si="3"/>
        <v>92.08</v>
      </c>
      <c r="P6" s="20">
        <f t="shared" si="3"/>
        <v>71.69</v>
      </c>
      <c r="Q6" s="20">
        <f t="shared" si="3"/>
        <v>82.2</v>
      </c>
      <c r="R6" s="20">
        <f t="shared" si="3"/>
        <v>2200</v>
      </c>
      <c r="S6" s="20">
        <f t="shared" si="3"/>
        <v>62218</v>
      </c>
      <c r="T6" s="20">
        <f t="shared" si="3"/>
        <v>35.479999999999997</v>
      </c>
      <c r="U6" s="20">
        <f t="shared" si="3"/>
        <v>1753.61</v>
      </c>
      <c r="V6" s="20">
        <f t="shared" si="3"/>
        <v>44431</v>
      </c>
      <c r="W6" s="20">
        <f t="shared" si="3"/>
        <v>8.56</v>
      </c>
      <c r="X6" s="20">
        <f t="shared" si="3"/>
        <v>5190.54</v>
      </c>
      <c r="Y6" s="21">
        <f>IF(Y7="",NA(),Y7)</f>
        <v>109.62</v>
      </c>
      <c r="Z6" s="21">
        <f t="shared" ref="Z6:AH6" si="4">IF(Z7="",NA(),Z7)</f>
        <v>107.12</v>
      </c>
      <c r="AA6" s="21">
        <f t="shared" si="4"/>
        <v>105.6</v>
      </c>
      <c r="AB6" s="21">
        <f t="shared" si="4"/>
        <v>105.08</v>
      </c>
      <c r="AC6" s="21">
        <f t="shared" si="4"/>
        <v>104.88</v>
      </c>
      <c r="AD6" s="21">
        <f t="shared" si="4"/>
        <v>106.67</v>
      </c>
      <c r="AE6" s="21">
        <f t="shared" si="4"/>
        <v>106.9</v>
      </c>
      <c r="AF6" s="21">
        <f t="shared" si="4"/>
        <v>106.74</v>
      </c>
      <c r="AG6" s="21">
        <f t="shared" si="4"/>
        <v>106.65</v>
      </c>
      <c r="AH6" s="21">
        <f t="shared" si="4"/>
        <v>106.25</v>
      </c>
      <c r="AI6" s="20" t="str">
        <f>IF(AI7="","",IF(AI7="-","【-】","【"&amp;SUBSTITUTE(TEXT(AI7,"#,##0.00"),"-","△")&amp;"】"))</f>
        <v>【105.36】</v>
      </c>
      <c r="AJ6" s="20">
        <f>IF(AJ7="",NA(),AJ7)</f>
        <v>0</v>
      </c>
      <c r="AK6" s="20">
        <f t="shared" ref="AK6:AS6" si="5">IF(AK7="",NA(),AK7)</f>
        <v>0</v>
      </c>
      <c r="AL6" s="20">
        <f t="shared" si="5"/>
        <v>0</v>
      </c>
      <c r="AM6" s="20">
        <f t="shared" si="5"/>
        <v>0</v>
      </c>
      <c r="AN6" s="20">
        <f t="shared" si="5"/>
        <v>0</v>
      </c>
      <c r="AO6" s="21">
        <f t="shared" si="5"/>
        <v>3.68</v>
      </c>
      <c r="AP6" s="21">
        <f t="shared" si="5"/>
        <v>5.3</v>
      </c>
      <c r="AQ6" s="21">
        <f t="shared" si="5"/>
        <v>6.49</v>
      </c>
      <c r="AR6" s="21">
        <f t="shared" si="5"/>
        <v>6.74</v>
      </c>
      <c r="AS6" s="21">
        <f t="shared" si="5"/>
        <v>6.65</v>
      </c>
      <c r="AT6" s="20" t="str">
        <f>IF(AT7="","",IF(AT7="-","【-】","【"&amp;SUBSTITUTE(TEXT(AT7,"#,##0.00"),"-","△")&amp;"】"))</f>
        <v>【3.12】</v>
      </c>
      <c r="AU6" s="21">
        <f>IF(AU7="",NA(),AU7)</f>
        <v>178</v>
      </c>
      <c r="AV6" s="21">
        <f t="shared" ref="AV6:BD6" si="6">IF(AV7="",NA(),AV7)</f>
        <v>431.55</v>
      </c>
      <c r="AW6" s="21">
        <f t="shared" si="6"/>
        <v>609.39</v>
      </c>
      <c r="AX6" s="21">
        <f t="shared" si="6"/>
        <v>401.36</v>
      </c>
      <c r="AY6" s="21">
        <f t="shared" si="6"/>
        <v>501</v>
      </c>
      <c r="AZ6" s="21">
        <f t="shared" si="6"/>
        <v>67.86</v>
      </c>
      <c r="BA6" s="21">
        <f t="shared" si="6"/>
        <v>72.92</v>
      </c>
      <c r="BB6" s="21">
        <f t="shared" si="6"/>
        <v>81.19</v>
      </c>
      <c r="BC6" s="21">
        <f t="shared" si="6"/>
        <v>85.86</v>
      </c>
      <c r="BD6" s="21">
        <f t="shared" si="6"/>
        <v>94.74</v>
      </c>
      <c r="BE6" s="20" t="str">
        <f>IF(BE7="","",IF(BE7="-","【-】","【"&amp;SUBSTITUTE(TEXT(BE7,"#,##0.00"),"-","△")&amp;"】"))</f>
        <v>【82.75】</v>
      </c>
      <c r="BF6" s="21">
        <f>IF(BF7="",NA(),BF7)</f>
        <v>101.27</v>
      </c>
      <c r="BG6" s="21">
        <f t="shared" ref="BG6:BO6" si="7">IF(BG7="",NA(),BG7)</f>
        <v>113.4</v>
      </c>
      <c r="BH6" s="21">
        <f t="shared" si="7"/>
        <v>112.94</v>
      </c>
      <c r="BI6" s="21">
        <f t="shared" si="7"/>
        <v>110.1</v>
      </c>
      <c r="BJ6" s="21">
        <f t="shared" si="7"/>
        <v>109.6</v>
      </c>
      <c r="BK6" s="21">
        <f t="shared" si="7"/>
        <v>709.4</v>
      </c>
      <c r="BL6" s="21">
        <f t="shared" si="7"/>
        <v>734.47</v>
      </c>
      <c r="BM6" s="21">
        <f t="shared" si="7"/>
        <v>720.89</v>
      </c>
      <c r="BN6" s="21">
        <f t="shared" si="7"/>
        <v>676.93</v>
      </c>
      <c r="BO6" s="21">
        <f t="shared" si="7"/>
        <v>635.88</v>
      </c>
      <c r="BP6" s="20" t="str">
        <f>IF(BP7="","",IF(BP7="-","【-】","【"&amp;SUBSTITUTE(TEXT(BP7,"#,##0.00"),"-","△")&amp;"】"))</f>
        <v>【602.56】</v>
      </c>
      <c r="BQ6" s="21">
        <f>IF(BQ7="",NA(),BQ7)</f>
        <v>116.7</v>
      </c>
      <c r="BR6" s="21">
        <f t="shared" ref="BR6:BZ6" si="8">IF(BR7="",NA(),BR7)</f>
        <v>115.28</v>
      </c>
      <c r="BS6" s="21">
        <f t="shared" si="8"/>
        <v>112.83</v>
      </c>
      <c r="BT6" s="21">
        <f t="shared" si="8"/>
        <v>110.11</v>
      </c>
      <c r="BU6" s="21">
        <f t="shared" si="8"/>
        <v>107.09</v>
      </c>
      <c r="BV6" s="21">
        <f t="shared" si="8"/>
        <v>91.14</v>
      </c>
      <c r="BW6" s="21">
        <f t="shared" si="8"/>
        <v>90.69</v>
      </c>
      <c r="BX6" s="21">
        <f t="shared" si="8"/>
        <v>90.5</v>
      </c>
      <c r="BY6" s="21">
        <f t="shared" si="8"/>
        <v>92.66</v>
      </c>
      <c r="BZ6" s="21">
        <f t="shared" si="8"/>
        <v>93.49</v>
      </c>
      <c r="CA6" s="20" t="str">
        <f>IF(CA7="","",IF(CA7="-","【-】","【"&amp;SUBSTITUTE(TEXT(CA7,"#,##0.00"),"-","△")&amp;"】"))</f>
        <v>【97.94】</v>
      </c>
      <c r="CB6" s="21">
        <f>IF(CB7="",NA(),CB7)</f>
        <v>114.67</v>
      </c>
      <c r="CC6" s="21">
        <f t="shared" ref="CC6:CK6" si="9">IF(CC7="",NA(),CC7)</f>
        <v>105.08</v>
      </c>
      <c r="CD6" s="21">
        <f t="shared" si="9"/>
        <v>107.29</v>
      </c>
      <c r="CE6" s="21">
        <f t="shared" si="9"/>
        <v>109.71</v>
      </c>
      <c r="CF6" s="21">
        <f t="shared" si="9"/>
        <v>113.15</v>
      </c>
      <c r="CG6" s="21">
        <f t="shared" si="9"/>
        <v>136.86000000000001</v>
      </c>
      <c r="CH6" s="21">
        <f t="shared" si="9"/>
        <v>138.52000000000001</v>
      </c>
      <c r="CI6" s="21">
        <f t="shared" si="9"/>
        <v>138.66999999999999</v>
      </c>
      <c r="CJ6" s="21">
        <f t="shared" si="9"/>
        <v>139.12</v>
      </c>
      <c r="CK6" s="21">
        <f t="shared" si="9"/>
        <v>141.68</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60.78</v>
      </c>
      <c r="CS6" s="21">
        <f t="shared" si="10"/>
        <v>59.96</v>
      </c>
      <c r="CT6" s="21">
        <f t="shared" si="10"/>
        <v>59.9</v>
      </c>
      <c r="CU6" s="21">
        <f t="shared" si="10"/>
        <v>60.13</v>
      </c>
      <c r="CV6" s="21">
        <f t="shared" si="10"/>
        <v>62.51</v>
      </c>
      <c r="CW6" s="20" t="str">
        <f>IF(CW7="","",IF(CW7="-","【-】","【"&amp;SUBSTITUTE(TEXT(CW7,"#,##0.00"),"-","△")&amp;"】"))</f>
        <v>【60.13】</v>
      </c>
      <c r="CX6" s="21">
        <f>IF(CX7="",NA(),CX7)</f>
        <v>99.21</v>
      </c>
      <c r="CY6" s="21">
        <f t="shared" ref="CY6:DG6" si="11">IF(CY7="",NA(),CY7)</f>
        <v>99.36</v>
      </c>
      <c r="CZ6" s="21">
        <f t="shared" si="11"/>
        <v>99.31</v>
      </c>
      <c r="DA6" s="21">
        <f t="shared" si="11"/>
        <v>99.28</v>
      </c>
      <c r="DB6" s="21">
        <f t="shared" si="11"/>
        <v>99.21</v>
      </c>
      <c r="DC6" s="21">
        <f t="shared" si="11"/>
        <v>94.17</v>
      </c>
      <c r="DD6" s="21">
        <f t="shared" si="11"/>
        <v>94.27</v>
      </c>
      <c r="DE6" s="21">
        <f t="shared" si="11"/>
        <v>94.46</v>
      </c>
      <c r="DF6" s="21">
        <f t="shared" si="11"/>
        <v>94.37</v>
      </c>
      <c r="DG6" s="21">
        <f t="shared" si="11"/>
        <v>94.61</v>
      </c>
      <c r="DH6" s="20" t="str">
        <f>IF(DH7="","",IF(DH7="-","【-】","【"&amp;SUBSTITUTE(TEXT(DH7,"#,##0.00"),"-","△")&amp;"】"))</f>
        <v>【96.00】</v>
      </c>
      <c r="DI6" s="21">
        <f>IF(DI7="",NA(),DI7)</f>
        <v>4.3600000000000003</v>
      </c>
      <c r="DJ6" s="21">
        <f t="shared" ref="DJ6:DR6" si="12">IF(DJ7="",NA(),DJ7)</f>
        <v>8.7200000000000006</v>
      </c>
      <c r="DK6" s="21">
        <f t="shared" si="12"/>
        <v>13.03</v>
      </c>
      <c r="DL6" s="21">
        <f t="shared" si="12"/>
        <v>16.149999999999999</v>
      </c>
      <c r="DM6" s="21">
        <f t="shared" si="12"/>
        <v>20.190000000000001</v>
      </c>
      <c r="DN6" s="21">
        <f t="shared" si="12"/>
        <v>23.25</v>
      </c>
      <c r="DO6" s="21">
        <f t="shared" si="12"/>
        <v>25.2</v>
      </c>
      <c r="DP6" s="21">
        <f t="shared" si="12"/>
        <v>27.42</v>
      </c>
      <c r="DQ6" s="21">
        <f t="shared" si="12"/>
        <v>30.01</v>
      </c>
      <c r="DR6" s="21">
        <f t="shared" si="12"/>
        <v>32.229999999999997</v>
      </c>
      <c r="DS6" s="20" t="str">
        <f>IF(DS7="","",IF(DS7="-","【-】","【"&amp;SUBSTITUTE(TEXT(DS7,"#,##0.00"),"-","△")&amp;"】"))</f>
        <v>【42.20】</v>
      </c>
      <c r="DT6" s="20">
        <f>IF(DT7="",NA(),DT7)</f>
        <v>0</v>
      </c>
      <c r="DU6" s="20">
        <f t="shared" ref="DU6:EC6" si="13">IF(DU7="",NA(),DU7)</f>
        <v>0</v>
      </c>
      <c r="DV6" s="20">
        <f t="shared" si="13"/>
        <v>0</v>
      </c>
      <c r="DW6" s="21">
        <f t="shared" si="13"/>
        <v>7.82</v>
      </c>
      <c r="DX6" s="21">
        <f t="shared" si="13"/>
        <v>13.02</v>
      </c>
      <c r="DY6" s="21">
        <f t="shared" si="13"/>
        <v>1.06</v>
      </c>
      <c r="DZ6" s="21">
        <f t="shared" si="13"/>
        <v>2.02</v>
      </c>
      <c r="EA6" s="21">
        <f t="shared" si="13"/>
        <v>2.67</v>
      </c>
      <c r="EB6" s="21">
        <f t="shared" si="13"/>
        <v>3.43</v>
      </c>
      <c r="EC6" s="21">
        <f t="shared" si="13"/>
        <v>4.25</v>
      </c>
      <c r="ED6" s="20" t="str">
        <f>IF(ED7="","",IF(ED7="-","【-】","【"&amp;SUBSTITUTE(TEXT(ED7,"#,##0.00"),"-","△")&amp;"】"))</f>
        <v>【9.46】</v>
      </c>
      <c r="EE6" s="20">
        <f>IF(EE7="",NA(),EE7)</f>
        <v>0</v>
      </c>
      <c r="EF6" s="20">
        <f t="shared" ref="EF6:EN6" si="14">IF(EF7="",NA(),EF7)</f>
        <v>0</v>
      </c>
      <c r="EG6" s="20">
        <f t="shared" si="14"/>
        <v>0</v>
      </c>
      <c r="EH6" s="21">
        <f t="shared" si="14"/>
        <v>0.15</v>
      </c>
      <c r="EI6" s="21">
        <f t="shared" si="14"/>
        <v>0.03</v>
      </c>
      <c r="EJ6" s="21">
        <f t="shared" si="14"/>
        <v>0.08</v>
      </c>
      <c r="EK6" s="21">
        <f t="shared" si="14"/>
        <v>0.24</v>
      </c>
      <c r="EL6" s="21">
        <f t="shared" si="14"/>
        <v>0.14000000000000001</v>
      </c>
      <c r="EM6" s="21">
        <f t="shared" si="14"/>
        <v>0.06</v>
      </c>
      <c r="EN6" s="21">
        <f t="shared" si="14"/>
        <v>7.0000000000000007E-2</v>
      </c>
      <c r="EO6" s="20" t="str">
        <f>IF(EO7="","",IF(EO7="-","【-】","【"&amp;SUBSTITUTE(TEXT(EO7,"#,##0.00"),"-","△")&amp;"】"))</f>
        <v>【0.19】</v>
      </c>
    </row>
    <row r="7" spans="1:148" s="22" customFormat="1" x14ac:dyDescent="0.2">
      <c r="A7" s="14"/>
      <c r="B7" s="23">
        <v>2024</v>
      </c>
      <c r="C7" s="23">
        <v>122327</v>
      </c>
      <c r="D7" s="23">
        <v>46</v>
      </c>
      <c r="E7" s="23">
        <v>17</v>
      </c>
      <c r="F7" s="23">
        <v>1</v>
      </c>
      <c r="G7" s="23">
        <v>0</v>
      </c>
      <c r="H7" s="23" t="s">
        <v>96</v>
      </c>
      <c r="I7" s="23" t="s">
        <v>97</v>
      </c>
      <c r="J7" s="23" t="s">
        <v>98</v>
      </c>
      <c r="K7" s="23" t="s">
        <v>99</v>
      </c>
      <c r="L7" s="23" t="s">
        <v>100</v>
      </c>
      <c r="M7" s="23" t="s">
        <v>101</v>
      </c>
      <c r="N7" s="24" t="s">
        <v>102</v>
      </c>
      <c r="O7" s="24">
        <v>92.08</v>
      </c>
      <c r="P7" s="24">
        <v>71.69</v>
      </c>
      <c r="Q7" s="24">
        <v>82.2</v>
      </c>
      <c r="R7" s="24">
        <v>2200</v>
      </c>
      <c r="S7" s="24">
        <v>62218</v>
      </c>
      <c r="T7" s="24">
        <v>35.479999999999997</v>
      </c>
      <c r="U7" s="24">
        <v>1753.61</v>
      </c>
      <c r="V7" s="24">
        <v>44431</v>
      </c>
      <c r="W7" s="24">
        <v>8.56</v>
      </c>
      <c r="X7" s="24">
        <v>5190.54</v>
      </c>
      <c r="Y7" s="24">
        <v>109.62</v>
      </c>
      <c r="Z7" s="24">
        <v>107.12</v>
      </c>
      <c r="AA7" s="24">
        <v>105.6</v>
      </c>
      <c r="AB7" s="24">
        <v>105.08</v>
      </c>
      <c r="AC7" s="24">
        <v>104.88</v>
      </c>
      <c r="AD7" s="24">
        <v>106.67</v>
      </c>
      <c r="AE7" s="24">
        <v>106.9</v>
      </c>
      <c r="AF7" s="24">
        <v>106.74</v>
      </c>
      <c r="AG7" s="24">
        <v>106.65</v>
      </c>
      <c r="AH7" s="24">
        <v>106.25</v>
      </c>
      <c r="AI7" s="24">
        <v>105.36</v>
      </c>
      <c r="AJ7" s="24">
        <v>0</v>
      </c>
      <c r="AK7" s="24">
        <v>0</v>
      </c>
      <c r="AL7" s="24">
        <v>0</v>
      </c>
      <c r="AM7" s="24">
        <v>0</v>
      </c>
      <c r="AN7" s="24">
        <v>0</v>
      </c>
      <c r="AO7" s="24">
        <v>3.68</v>
      </c>
      <c r="AP7" s="24">
        <v>5.3</v>
      </c>
      <c r="AQ7" s="24">
        <v>6.49</v>
      </c>
      <c r="AR7" s="24">
        <v>6.74</v>
      </c>
      <c r="AS7" s="24">
        <v>6.65</v>
      </c>
      <c r="AT7" s="24">
        <v>3.12</v>
      </c>
      <c r="AU7" s="24">
        <v>178</v>
      </c>
      <c r="AV7" s="24">
        <v>431.55</v>
      </c>
      <c r="AW7" s="24">
        <v>609.39</v>
      </c>
      <c r="AX7" s="24">
        <v>401.36</v>
      </c>
      <c r="AY7" s="24">
        <v>501</v>
      </c>
      <c r="AZ7" s="24">
        <v>67.86</v>
      </c>
      <c r="BA7" s="24">
        <v>72.92</v>
      </c>
      <c r="BB7" s="24">
        <v>81.19</v>
      </c>
      <c r="BC7" s="24">
        <v>85.86</v>
      </c>
      <c r="BD7" s="24">
        <v>94.74</v>
      </c>
      <c r="BE7" s="24">
        <v>82.75</v>
      </c>
      <c r="BF7" s="24">
        <v>101.27</v>
      </c>
      <c r="BG7" s="24">
        <v>113.4</v>
      </c>
      <c r="BH7" s="24">
        <v>112.94</v>
      </c>
      <c r="BI7" s="24">
        <v>110.1</v>
      </c>
      <c r="BJ7" s="24">
        <v>109.6</v>
      </c>
      <c r="BK7" s="24">
        <v>709.4</v>
      </c>
      <c r="BL7" s="24">
        <v>734.47</v>
      </c>
      <c r="BM7" s="24">
        <v>720.89</v>
      </c>
      <c r="BN7" s="24">
        <v>676.93</v>
      </c>
      <c r="BO7" s="24">
        <v>635.88</v>
      </c>
      <c r="BP7" s="24">
        <v>602.55999999999995</v>
      </c>
      <c r="BQ7" s="24">
        <v>116.7</v>
      </c>
      <c r="BR7" s="24">
        <v>115.28</v>
      </c>
      <c r="BS7" s="24">
        <v>112.83</v>
      </c>
      <c r="BT7" s="24">
        <v>110.11</v>
      </c>
      <c r="BU7" s="24">
        <v>107.09</v>
      </c>
      <c r="BV7" s="24">
        <v>91.14</v>
      </c>
      <c r="BW7" s="24">
        <v>90.69</v>
      </c>
      <c r="BX7" s="24">
        <v>90.5</v>
      </c>
      <c r="BY7" s="24">
        <v>92.66</v>
      </c>
      <c r="BZ7" s="24">
        <v>93.49</v>
      </c>
      <c r="CA7" s="24">
        <v>97.94</v>
      </c>
      <c r="CB7" s="24">
        <v>114.67</v>
      </c>
      <c r="CC7" s="24">
        <v>105.08</v>
      </c>
      <c r="CD7" s="24">
        <v>107.29</v>
      </c>
      <c r="CE7" s="24">
        <v>109.71</v>
      </c>
      <c r="CF7" s="24">
        <v>113.15</v>
      </c>
      <c r="CG7" s="24">
        <v>136.86000000000001</v>
      </c>
      <c r="CH7" s="24">
        <v>138.52000000000001</v>
      </c>
      <c r="CI7" s="24">
        <v>138.66999999999999</v>
      </c>
      <c r="CJ7" s="24">
        <v>139.12</v>
      </c>
      <c r="CK7" s="24">
        <v>141.68</v>
      </c>
      <c r="CL7" s="24">
        <v>140.97999999999999</v>
      </c>
      <c r="CM7" s="24" t="s">
        <v>102</v>
      </c>
      <c r="CN7" s="24" t="s">
        <v>102</v>
      </c>
      <c r="CO7" s="24" t="s">
        <v>102</v>
      </c>
      <c r="CP7" s="24" t="s">
        <v>102</v>
      </c>
      <c r="CQ7" s="24" t="s">
        <v>102</v>
      </c>
      <c r="CR7" s="24">
        <v>60.78</v>
      </c>
      <c r="CS7" s="24">
        <v>59.96</v>
      </c>
      <c r="CT7" s="24">
        <v>59.9</v>
      </c>
      <c r="CU7" s="24">
        <v>60.13</v>
      </c>
      <c r="CV7" s="24">
        <v>62.51</v>
      </c>
      <c r="CW7" s="24">
        <v>60.13</v>
      </c>
      <c r="CX7" s="24">
        <v>99.21</v>
      </c>
      <c r="CY7" s="24">
        <v>99.36</v>
      </c>
      <c r="CZ7" s="24">
        <v>99.31</v>
      </c>
      <c r="DA7" s="24">
        <v>99.28</v>
      </c>
      <c r="DB7" s="24">
        <v>99.21</v>
      </c>
      <c r="DC7" s="24">
        <v>94.17</v>
      </c>
      <c r="DD7" s="24">
        <v>94.27</v>
      </c>
      <c r="DE7" s="24">
        <v>94.46</v>
      </c>
      <c r="DF7" s="24">
        <v>94.37</v>
      </c>
      <c r="DG7" s="24">
        <v>94.61</v>
      </c>
      <c r="DH7" s="24">
        <v>96</v>
      </c>
      <c r="DI7" s="24">
        <v>4.3600000000000003</v>
      </c>
      <c r="DJ7" s="24">
        <v>8.7200000000000006</v>
      </c>
      <c r="DK7" s="24">
        <v>13.03</v>
      </c>
      <c r="DL7" s="24">
        <v>16.149999999999999</v>
      </c>
      <c r="DM7" s="24">
        <v>20.190000000000001</v>
      </c>
      <c r="DN7" s="24">
        <v>23.25</v>
      </c>
      <c r="DO7" s="24">
        <v>25.2</v>
      </c>
      <c r="DP7" s="24">
        <v>27.42</v>
      </c>
      <c r="DQ7" s="24">
        <v>30.01</v>
      </c>
      <c r="DR7" s="24">
        <v>32.229999999999997</v>
      </c>
      <c r="DS7" s="24">
        <v>42.2</v>
      </c>
      <c r="DT7" s="24">
        <v>0</v>
      </c>
      <c r="DU7" s="24">
        <v>0</v>
      </c>
      <c r="DV7" s="24">
        <v>0</v>
      </c>
      <c r="DW7" s="24">
        <v>7.82</v>
      </c>
      <c r="DX7" s="24">
        <v>13.02</v>
      </c>
      <c r="DY7" s="24">
        <v>1.06</v>
      </c>
      <c r="DZ7" s="24">
        <v>2.02</v>
      </c>
      <c r="EA7" s="24">
        <v>2.67</v>
      </c>
      <c r="EB7" s="24">
        <v>3.43</v>
      </c>
      <c r="EC7" s="24">
        <v>4.25</v>
      </c>
      <c r="ED7" s="24">
        <v>9.4600000000000009</v>
      </c>
      <c r="EE7" s="24">
        <v>0</v>
      </c>
      <c r="EF7" s="24">
        <v>0</v>
      </c>
      <c r="EG7" s="24">
        <v>0</v>
      </c>
      <c r="EH7" s="24">
        <v>0.15</v>
      </c>
      <c r="EI7" s="24">
        <v>0.03</v>
      </c>
      <c r="EJ7" s="24">
        <v>0.08</v>
      </c>
      <c r="EK7" s="24">
        <v>0.24</v>
      </c>
      <c r="EL7" s="24">
        <v>0.14000000000000001</v>
      </c>
      <c r="EM7" s="24">
        <v>0.06</v>
      </c>
      <c r="EN7" s="24">
        <v>7.0000000000000007E-2</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2026-01-20T07:35:05Z</cp:lastPrinted>
  <dcterms:created xsi:type="dcterms:W3CDTF">2025-12-23T05:59:16Z</dcterms:created>
  <dcterms:modified xsi:type="dcterms:W3CDTF">2026-02-16T23:57:09Z</dcterms:modified>
  <cp:category/>
</cp:coreProperties>
</file>