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72155DC9-70AE-49C9-A471-1DEA61F5B4B2}" xr6:coauthVersionLast="47" xr6:coauthVersionMax="47" xr10:uidLastSave="{00000000-0000-0000-0000-000000000000}"/>
  <workbookProtection workbookAlgorithmName="SHA-512" workbookHashValue="Fcvp530J9NMpmweLamMM6xeVl04FMZTzS/2wvtOJgd8ddg0E5OntTikcgsKdrLK1NbOoH9e/omNTxSMUvBDHYg==" workbookSaltValue="0qNJ/3Y9BdibBbl+VKooj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P10" i="4" s="1"/>
  <c r="O6" i="5"/>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L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<sst xmlns="http://schemas.openxmlformats.org/spreadsheetml/2006/main" count="228" uniqueCount="113">
  <si>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</si>
  <si>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</si>
  <si>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</si>
  <si>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</si>
  <si>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</si>
  <si>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</si>
  <si>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</si>
  <si>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</si>
  <si>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</si>
  <si>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</si>
  <si>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</si>
  <si>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</si>
  <si>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</si>
  <si>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</si>
  <si>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</si>
  <si>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</si>
  <si>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</si>
  <si>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</si>
  <si>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</si>
  <si>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</si>
  <si>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</si>
  <si>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</si>
  <si>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</si>
  <si>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</si>
  <si>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</si>
  <si>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</si>
  <si>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</si>
  <si>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</si>
  <si>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</si>
  <si>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</si>
  <si>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</si>
  <si>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</si>
  <si>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</si>
  <si>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</si>
  <si>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</si>
  <si>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</si>
  <si>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</si>
  <si>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</si>
  <si>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</si>
  <si>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</si>
  <si>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</si>
  <si>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</si>
  <si>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</si>
  <si>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</si>
  <si>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</si>
  <si>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</si>
  <si>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</si>
  <si>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</si>
  <si>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</si>
  <si>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</si>
  <si>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</si>
  <si>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</si>
  <si>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</si>
  <si>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</si>
  <si>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</si>
  <si>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</si>
  <si>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</si>
  <si>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</si>
  <si>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</si>
  <si>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</si>
  <si>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</si>
  <si>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</si>
  <si>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</si>
  <si>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</si>
  <si>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</si>
  <si>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</si>
  <si>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</si>
  <si>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</si>
  <si>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</si>
  <si>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</si>
  <si>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</si>
  <si>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</si>
  <si>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</si>
  <si>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</si>
  <si>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</si>
  <si>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</si>
  <si>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</si>
  <si>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</si>
  <si>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</si>
  <si>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</si>
  <si>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</si>
  <si>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</si>
  <si>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</si>
  <si>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</si>
  <si>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</si>
  <si>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</si>
  <si>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</si>
  <si>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</si>
  <si>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</si>
  <si>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</si>
  <si>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</si>
  <si>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</si>
  <si>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</si>
  <si>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</si>
  <si>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</si>
  <si>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</si>
  <si>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</si>
  <si>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</si>
  <si>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</si>
  <si>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</si>
  <si>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</si>
  <si>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</si>
  <si>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</si>
  <si>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</si>
  <si>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</si>
  <si>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</si>
  <si>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</si>
  <si>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</si>
  <si>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</si>
  <si>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</si>
  <si>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印西市水道事業は、印旛広域水道からの受水の割合が高いため、受水費の経営に与える影響が非常に大きくなっており、給水原価が高い状況が続いている。
　一方、印西市内には、当市営水道の他に県営水道、長門川水道企業団の２事業体があり、水道料金の格差が大きくならないような料金単価に設定しているため、供給単価が給水原価を下回っており、料金回収率が低くなっている。　　
　このような状況から、市より高料金対策の補助金を受けており、経常収支比率は平均値に近い数値を維持している。
　企業債残高対給水収益比率は、新たな企業債の借り入れがなく、償還も進んでいることから、平均値と比較し、低い数値で推移している。
　流動比率は、前受金が大きく減ったのに伴い、流動負債が減少したことで、平均値を大きく上回る結果となった。
　</t>
    <rPh sb="1" eb="4">
      <t>インザイシ</t>
    </rPh>
    <rPh sb="4" eb="6">
      <t>スイドウ</t>
    </rPh>
    <rPh sb="6" eb="8">
      <t>ジギョウ</t>
    </rPh>
    <rPh sb="10" eb="12">
      <t>インバ</t>
    </rPh>
    <rPh sb="12" eb="14">
      <t>コウイキ</t>
    </rPh>
    <rPh sb="14" eb="16">
      <t>スイドウ</t>
    </rPh>
    <rPh sb="19" eb="21">
      <t>ジュスイ</t>
    </rPh>
    <rPh sb="22" eb="24">
      <t>ワリアイ</t>
    </rPh>
    <rPh sb="25" eb="26">
      <t>タカ</t>
    </rPh>
    <rPh sb="30" eb="32">
      <t>ジュスイ</t>
    </rPh>
    <rPh sb="32" eb="33">
      <t>ヒ</t>
    </rPh>
    <rPh sb="34" eb="36">
      <t>ケイエイ</t>
    </rPh>
    <rPh sb="37" eb="38">
      <t>アタ</t>
    </rPh>
    <rPh sb="40" eb="42">
      <t>エイキョウ</t>
    </rPh>
    <rPh sb="43" eb="45">
      <t>ヒジョウ</t>
    </rPh>
    <rPh sb="46" eb="47">
      <t>オオ</t>
    </rPh>
    <rPh sb="55" eb="57">
      <t>キュウスイ</t>
    </rPh>
    <rPh sb="57" eb="59">
      <t>ゲンカ</t>
    </rPh>
    <rPh sb="60" eb="61">
      <t>タカ</t>
    </rPh>
    <rPh sb="62" eb="64">
      <t>ジョウキョウ</t>
    </rPh>
    <rPh sb="65" eb="66">
      <t>ツヅ</t>
    </rPh>
    <rPh sb="73" eb="75">
      <t>イッポウ</t>
    </rPh>
    <rPh sb="76" eb="79">
      <t>インザイシ</t>
    </rPh>
    <rPh sb="79" eb="80">
      <t>ナイ</t>
    </rPh>
    <rPh sb="152" eb="154">
      <t>ゲンカ</t>
    </rPh>
    <rPh sb="225" eb="227">
      <t>イジ</t>
    </rPh>
    <rPh sb="234" eb="236">
      <t>キギョウ</t>
    </rPh>
    <rPh sb="236" eb="237">
      <t>サイ</t>
    </rPh>
    <rPh sb="237" eb="239">
      <t>ザンダカ</t>
    </rPh>
    <rPh sb="239" eb="240">
      <t>タイ</t>
    </rPh>
    <rPh sb="240" eb="242">
      <t>キュウスイ</t>
    </rPh>
    <rPh sb="242" eb="244">
      <t>シュウエキ</t>
    </rPh>
    <rPh sb="244" eb="246">
      <t>ヒリツ</t>
    </rPh>
    <rPh sb="248" eb="249">
      <t>アラ</t>
    </rPh>
    <rPh sb="251" eb="253">
      <t>キギョウ</t>
    </rPh>
    <rPh sb="253" eb="254">
      <t>サイ</t>
    </rPh>
    <rPh sb="255" eb="256">
      <t>カ</t>
    </rPh>
    <rPh sb="257" eb="258">
      <t>イ</t>
    </rPh>
    <rPh sb="263" eb="265">
      <t>ショウカン</t>
    </rPh>
    <rPh sb="266" eb="267">
      <t>スス</t>
    </rPh>
    <rPh sb="276" eb="278">
      <t>ヘイキン</t>
    </rPh>
    <rPh sb="278" eb="279">
      <t>チ</t>
    </rPh>
    <rPh sb="280" eb="282">
      <t>ヒカク</t>
    </rPh>
    <rPh sb="284" eb="285">
      <t>ヒク</t>
    </rPh>
    <rPh sb="286" eb="288">
      <t>スウチ</t>
    </rPh>
    <rPh sb="289" eb="291">
      <t>スイイ</t>
    </rPh>
    <rPh sb="298" eb="300">
      <t>リュウドウ</t>
    </rPh>
    <rPh sb="300" eb="302">
      <t>ヒリツ</t>
    </rPh>
    <rPh sb="304" eb="306">
      <t>マエウケ</t>
    </rPh>
    <rPh sb="306" eb="307">
      <t>キン</t>
    </rPh>
    <rPh sb="308" eb="309">
      <t>オオ</t>
    </rPh>
    <rPh sb="311" eb="312">
      <t>ヘ</t>
    </rPh>
    <rPh sb="316" eb="317">
      <t>トモナ</t>
    </rPh>
    <rPh sb="319" eb="321">
      <t>リュウドウ</t>
    </rPh>
    <rPh sb="321" eb="323">
      <t>フサイ</t>
    </rPh>
    <rPh sb="324" eb="325">
      <t>ゲン</t>
    </rPh>
    <rPh sb="325" eb="326">
      <t>ショウ</t>
    </rPh>
    <rPh sb="332" eb="334">
      <t>ヘイキン</t>
    </rPh>
    <rPh sb="334" eb="335">
      <t>チ</t>
    </rPh>
    <rPh sb="336" eb="337">
      <t>オオ</t>
    </rPh>
    <rPh sb="339" eb="341">
      <t>ウワマワ</t>
    </rPh>
    <rPh sb="342" eb="344">
      <t>ケッカ</t>
    </rPh>
    <phoneticPr fontId="4"/>
  </si>
  <si>
    <t>　水道事業としては、供用開始が昭和57年と比較的後発であるものの、施設の老朽化が進んできている状況である。減価償却期間と実際の耐用年数は必ずしも一致しないため、直ちにすべての施設で更新が必要というわけではないが、更新を担う人材確保の難しさや物価高騰による営業費用増加を考慮し、計画的な対応がより重要となる。更新の遅れにより、将来的な漏水や事故のリスクが高まる恐れもあるため、令和１４年度から計画的な更新を実施することとしている。</t>
    <rPh sb="1" eb="3">
      <t>スイドウ</t>
    </rPh>
    <rPh sb="3" eb="5">
      <t>ジギョウ</t>
    </rPh>
    <rPh sb="10" eb="12">
      <t>キョウヨウ</t>
    </rPh>
    <rPh sb="12" eb="14">
      <t>カイシ</t>
    </rPh>
    <rPh sb="15" eb="17">
      <t>ショウワ</t>
    </rPh>
    <rPh sb="19" eb="20">
      <t>ネン</t>
    </rPh>
    <rPh sb="21" eb="24">
      <t>ヒカクテキ</t>
    </rPh>
    <rPh sb="24" eb="26">
      <t>コウハツ</t>
    </rPh>
    <rPh sb="33" eb="35">
      <t>シセツ</t>
    </rPh>
    <rPh sb="36" eb="39">
      <t>ロウキュウカ</t>
    </rPh>
    <rPh sb="40" eb="41">
      <t>スス</t>
    </rPh>
    <rPh sb="47" eb="49">
      <t>ジョウキョウ</t>
    </rPh>
    <rPh sb="53" eb="55">
      <t>ゲンカ</t>
    </rPh>
    <rPh sb="55" eb="57">
      <t>ショウキャク</t>
    </rPh>
    <rPh sb="57" eb="59">
      <t>キカン</t>
    </rPh>
    <rPh sb="60" eb="62">
      <t>ジッサイ</t>
    </rPh>
    <rPh sb="63" eb="65">
      <t>タイヨウ</t>
    </rPh>
    <rPh sb="65" eb="67">
      <t>ネンスウ</t>
    </rPh>
    <rPh sb="68" eb="69">
      <t>カナラ</t>
    </rPh>
    <rPh sb="72" eb="74">
      <t>イッチ</t>
    </rPh>
    <rPh sb="80" eb="81">
      <t>タダ</t>
    </rPh>
    <rPh sb="87" eb="89">
      <t>シセツ</t>
    </rPh>
    <rPh sb="90" eb="92">
      <t>コウシン</t>
    </rPh>
    <rPh sb="93" eb="95">
      <t>ヒツヨウ</t>
    </rPh>
    <rPh sb="106" eb="108">
      <t>コウシン</t>
    </rPh>
    <rPh sb="109" eb="110">
      <t>ニナ</t>
    </rPh>
    <rPh sb="111" eb="113">
      <t>ジンザイ</t>
    </rPh>
    <rPh sb="113" eb="115">
      <t>カクホ</t>
    </rPh>
    <rPh sb="116" eb="117">
      <t>ムズカ</t>
    </rPh>
    <rPh sb="120" eb="122">
      <t>ブッカ</t>
    </rPh>
    <rPh sb="122" eb="124">
      <t>コウトウ</t>
    </rPh>
    <rPh sb="127" eb="129">
      <t>エイギョウ</t>
    </rPh>
    <rPh sb="129" eb="131">
      <t>ヒヨウ</t>
    </rPh>
    <rPh sb="131" eb="133">
      <t>ゾウカ</t>
    </rPh>
    <rPh sb="134" eb="136">
      <t>コウリョ</t>
    </rPh>
    <rPh sb="138" eb="141">
      <t>ケイカクテキ</t>
    </rPh>
    <rPh sb="142" eb="144">
      <t>タイオウ</t>
    </rPh>
    <rPh sb="147" eb="149">
      <t>ジュウヨウ</t>
    </rPh>
    <rPh sb="153" eb="155">
      <t>コウシン</t>
    </rPh>
    <rPh sb="156" eb="157">
      <t>オク</t>
    </rPh>
    <rPh sb="162" eb="165">
      <t>ショウライテキ</t>
    </rPh>
    <rPh sb="166" eb="168">
      <t>ロウスイ</t>
    </rPh>
    <rPh sb="169" eb="171">
      <t>ジコ</t>
    </rPh>
    <rPh sb="176" eb="177">
      <t>タカ</t>
    </rPh>
    <rPh sb="179" eb="180">
      <t>オソ</t>
    </rPh>
    <rPh sb="187" eb="189">
      <t>レイワ</t>
    </rPh>
    <rPh sb="191" eb="193">
      <t>ネンド</t>
    </rPh>
    <rPh sb="195" eb="198">
      <t>ケイカクテキ</t>
    </rPh>
    <rPh sb="199" eb="201">
      <t>コウシン</t>
    </rPh>
    <rPh sb="202" eb="204">
      <t>ジッシ</t>
    </rPh>
    <phoneticPr fontId="4"/>
  </si>
  <si>
    <t>　印西市内には、当市営水道の他に２事業体があり、水道料金の格差が大きくならないような料金単価に設定しているため、供給単価が給水原価を下回っており、料金回収率が平均値を割り込む状況が継続しているなか、本市においても市の給水区域内の人口が減少していることもあり、給水収益の大きな改善は難しく、加えて、近年の人件費の増加や物価高騰などによって、営業費用が増加傾向にあり、料金回収率はさらに厳しい状況になると予想され、経営の効率化を進める必要がある。
　また、水道技術者や公営企業会計の知識を有する人材の確保が困難となっており、水道事業に携わる技術や知識などの継承が喫緊の課題の一つとなっている。</t>
    <rPh sb="63" eb="65">
      <t>ゲンカ</t>
    </rPh>
    <rPh sb="79" eb="81">
      <t>ヘイキン</t>
    </rPh>
    <rPh sb="81" eb="82">
      <t>チ</t>
    </rPh>
    <rPh sb="83" eb="84">
      <t>ワ</t>
    </rPh>
    <rPh sb="85" eb="86">
      <t>コ</t>
    </rPh>
    <rPh sb="87" eb="89">
      <t>ジョウキョウ</t>
    </rPh>
    <rPh sb="90" eb="92">
      <t>ケイゾク</t>
    </rPh>
    <rPh sb="99" eb="101">
      <t>ホンシ</t>
    </rPh>
    <rPh sb="106" eb="107">
      <t>シ</t>
    </rPh>
    <rPh sb="108" eb="110">
      <t>キュウスイ</t>
    </rPh>
    <rPh sb="110" eb="112">
      <t>クイキ</t>
    </rPh>
    <rPh sb="112" eb="113">
      <t>ナイ</t>
    </rPh>
    <rPh sb="114" eb="116">
      <t>ジンコウ</t>
    </rPh>
    <rPh sb="117" eb="118">
      <t>ゲン</t>
    </rPh>
    <rPh sb="118" eb="119">
      <t>ショウ</t>
    </rPh>
    <rPh sb="129" eb="131">
      <t>キュウスイ</t>
    </rPh>
    <rPh sb="131" eb="133">
      <t>シュウエキ</t>
    </rPh>
    <rPh sb="134" eb="135">
      <t>オオ</t>
    </rPh>
    <rPh sb="137" eb="139">
      <t>カイゼン</t>
    </rPh>
    <rPh sb="140" eb="141">
      <t>ムズカ</t>
    </rPh>
    <rPh sb="144" eb="145">
      <t>クワ</t>
    </rPh>
    <rPh sb="148" eb="150">
      <t>キンネン</t>
    </rPh>
    <rPh sb="151" eb="154">
      <t>ジンケンヒ</t>
    </rPh>
    <rPh sb="155" eb="157">
      <t>ゾウカ</t>
    </rPh>
    <rPh sb="158" eb="160">
      <t>ブッカ</t>
    </rPh>
    <rPh sb="160" eb="162">
      <t>コウトウ</t>
    </rPh>
    <rPh sb="169" eb="171">
      <t>エイギョウ</t>
    </rPh>
    <rPh sb="171" eb="173">
      <t>ヒヨウ</t>
    </rPh>
    <rPh sb="174" eb="176">
      <t>ゾウカ</t>
    </rPh>
    <rPh sb="176" eb="178">
      <t>ケイコウ</t>
    </rPh>
    <rPh sb="182" eb="184">
      <t>リョウキン</t>
    </rPh>
    <rPh sb="184" eb="186">
      <t>カイシュウ</t>
    </rPh>
    <rPh sb="186" eb="187">
      <t>リツ</t>
    </rPh>
    <rPh sb="191" eb="192">
      <t>キビ</t>
    </rPh>
    <rPh sb="194" eb="196">
      <t>ジョウキョウ</t>
    </rPh>
    <rPh sb="200" eb="202">
      <t>ヨソウ</t>
    </rPh>
    <rPh sb="205" eb="207">
      <t>ケイエイ</t>
    </rPh>
    <rPh sb="208" eb="211">
      <t>コウリツカ</t>
    </rPh>
    <rPh sb="212" eb="213">
      <t>スス</t>
    </rPh>
    <rPh sb="215" eb="217">
      <t>ヒツヨウ</t>
    </rPh>
    <rPh sb="226" eb="228">
      <t>スイドウ</t>
    </rPh>
    <rPh sb="228" eb="230">
      <t>ギジュツ</t>
    </rPh>
    <rPh sb="230" eb="231">
      <t>シャ</t>
    </rPh>
    <rPh sb="232" eb="234">
      <t>コウエイ</t>
    </rPh>
    <rPh sb="234" eb="236">
      <t>キギョウ</t>
    </rPh>
    <rPh sb="236" eb="238">
      <t>カイケイ</t>
    </rPh>
    <rPh sb="239" eb="241">
      <t>チシキ</t>
    </rPh>
    <rPh sb="242" eb="243">
      <t>ユウ</t>
    </rPh>
    <rPh sb="245" eb="247">
      <t>ジンザイ</t>
    </rPh>
    <rPh sb="248" eb="250">
      <t>カクホ</t>
    </rPh>
    <rPh sb="251" eb="253">
      <t>コンナン</t>
    </rPh>
    <rPh sb="260" eb="262">
      <t>スイドウ</t>
    </rPh>
    <rPh sb="262" eb="264">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</si>
</sst>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29F0-4E95-A5D7-CB7FE6F5F3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9F0-4E95-A5D7-CB7FE6F5F3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61.16</c:v>
                </c:pt>
                <c:pt idx="1">
                  <c:v>60.41</c:v>
                </c:pt>
                <c:pt idx="2">
                  <c:v>60.39</c:v>
                </c:pt>
                <c:pt idx="3">
                  <c:v>60.96</c:v>
                </c:pt>
                <c:pt idx="4">
                  <c:v>59.24</c:v>
                </c:pt>
              </c:numCache>
            </c:numRef>
          </c:val>
          <c:extLst>
            <c:ext xmlns:c16="http://schemas.microsoft.com/office/drawing/2014/chart" uri="{C3380CC4-5D6E-409C-BE32-E72D297353CC}">
              <c16:uniqueId val="{00000000-4E38-4073-BDE1-28CA6B4CA8E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E38-4073-BDE1-28CA6B4CA8E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96.35</c:v>
                </c:pt>
                <c:pt idx="1">
                  <c:v>98.35</c:v>
                </c:pt>
                <c:pt idx="2">
                  <c:v>97.44</c:v>
                </c:pt>
                <c:pt idx="3">
                  <c:v>95.76</c:v>
                </c:pt>
                <c:pt idx="4">
                  <c:v>97.65</c:v>
                </c:pt>
              </c:numCache>
            </c:numRef>
          </c:val>
          <c:extLst>
            <c:ext xmlns:c16="http://schemas.microsoft.com/office/drawing/2014/chart" uri="{C3380CC4-5D6E-409C-BE32-E72D297353CC}">
              <c16:uniqueId val="{00000000-DC88-4599-A973-AC70E1B01E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C88-4599-A973-AC70E1B01E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109.52</c:v>
                </c:pt>
                <c:pt idx="1">
                  <c:v>107.65</c:v>
                </c:pt>
                <c:pt idx="2">
                  <c:v>106.49</c:v>
                </c:pt>
                <c:pt idx="3">
                  <c:v>106.75</c:v>
                </c:pt>
                <c:pt idx="4">
                  <c:v>107.13</c:v>
                </c:pt>
              </c:numCache>
            </c:numRef>
          </c:val>
          <c:extLst>
            <c:ext xmlns:c16="http://schemas.microsoft.com/office/drawing/2014/chart" uri="{C3380CC4-5D6E-409C-BE32-E72D297353CC}">
              <c16:uniqueId val="{00000000-2EA4-491B-8A3B-EF466D78B4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EA4-491B-8A3B-EF466D78B4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60.93</c:v>
                </c:pt>
                <c:pt idx="1">
                  <c:v>61.58</c:v>
                </c:pt>
                <c:pt idx="2">
                  <c:v>61.95</c:v>
                </c:pt>
                <c:pt idx="3">
                  <c:v>62.05</c:v>
                </c:pt>
                <c:pt idx="4">
                  <c:v>60.9</c:v>
                </c:pt>
              </c:numCache>
            </c:numRef>
          </c:val>
          <c:extLst>
            <c:ext xmlns:c16="http://schemas.microsoft.com/office/drawing/2014/chart" uri="{C3380CC4-5D6E-409C-BE32-E72D297353CC}">
              <c16:uniqueId val="{00000000-D13A-4F03-906C-A02E002AC7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13A-4F03-906C-A02E002AC7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8.58</c:v>
                </c:pt>
                <c:pt idx="2">
                  <c:v>15.91</c:v>
                </c:pt>
                <c:pt idx="3">
                  <c:v>15.81</c:v>
                </c:pt>
                <c:pt idx="4">
                  <c:v>26.9</c:v>
                </c:pt>
              </c:numCache>
            </c:numRef>
          </c:val>
          <c:extLst>
            <c:ext xmlns:c16="http://schemas.microsoft.com/office/drawing/2014/chart" uri="{C3380CC4-5D6E-409C-BE32-E72D297353CC}">
              <c16:uniqueId val="{00000000-B81D-4D7C-B302-0A741D7741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81D-4D7C-B302-0A741D7741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4-4B7E-90B9-CECF75B09C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31E4-4B7E-90B9-CECF75B09C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1024.73</c:v>
                </c:pt>
                <c:pt idx="1">
                  <c:v>1396.11</c:v>
                </c:pt>
                <c:pt idx="2">
                  <c:v>1177.8399999999999</c:v>
                </c:pt>
                <c:pt idx="3">
                  <c:v>636.04999999999995</c:v>
                </c:pt>
                <c:pt idx="4">
                  <c:v>1240.4000000000001</c:v>
                </c:pt>
              </c:numCache>
            </c:numRef>
          </c:val>
          <c:extLst>
            <c:ext xmlns:c16="http://schemas.microsoft.com/office/drawing/2014/chart" uri="{C3380CC4-5D6E-409C-BE32-E72D297353CC}">
              <c16:uniqueId val="{00000000-39F7-4033-BAC0-58DCD5DFDD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39F7-4033-BAC0-58DCD5DFDD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48.65</c:v>
                </c:pt>
                <c:pt idx="1">
                  <c:v>42.78</c:v>
                </c:pt>
                <c:pt idx="2">
                  <c:v>37.74</c:v>
                </c:pt>
                <c:pt idx="3">
                  <c:v>32.47</c:v>
                </c:pt>
                <c:pt idx="4">
                  <c:v>27.39</c:v>
                </c:pt>
              </c:numCache>
            </c:numRef>
          </c:val>
          <c:extLst>
            <c:ext xmlns:c16="http://schemas.microsoft.com/office/drawing/2014/chart" uri="{C3380CC4-5D6E-409C-BE32-E72D297353CC}">
              <c16:uniqueId val="{00000000-520E-4DD7-8595-054028111F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20E-4DD7-8595-054028111F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79.930000000000007</c:v>
                </c:pt>
                <c:pt idx="1">
                  <c:v>78.45</c:v>
                </c:pt>
                <c:pt idx="2">
                  <c:v>80.37</c:v>
                </c:pt>
                <c:pt idx="3">
                  <c:v>83.2</c:v>
                </c:pt>
                <c:pt idx="4">
                  <c:v>83.83</c:v>
                </c:pt>
              </c:numCache>
            </c:numRef>
          </c:val>
          <c:extLst>
            <c:ext xmlns:c16="http://schemas.microsoft.com/office/drawing/2014/chart" uri="{C3380CC4-5D6E-409C-BE32-E72D297353CC}">
              <c16:uniqueId val="{00000000-0EB4-4288-AD49-3C745026FA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EB4-4288-AD49-3C745026FA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303.76</c:v>
                </c:pt>
                <c:pt idx="1">
                  <c:v>311.76</c:v>
                </c:pt>
                <c:pt idx="2">
                  <c:v>305.68</c:v>
                </c:pt>
                <c:pt idx="3">
                  <c:v>297.12</c:v>
                </c:pt>
                <c:pt idx="4">
                  <c:v>296.79000000000002</c:v>
                </c:pt>
              </c:numCache>
            </c:numRef>
          </c:val>
          <c:extLst>
            <c:ext xmlns:c16="http://schemas.microsoft.com/office/drawing/2014/chart" uri="{C3380CC4-5D6E-409C-BE32-E72D297353CC}">
              <c16:uniqueId val="{00000000-5A12-4040-A27A-B21A266EE1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A12-4040-A27A-B21A266EE1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印西市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111731</v>
      </c>
      <c r="AM8" s="44"/>
      <c r="AN8" s="44"/>
      <c r="AO8" s="44"/>
      <c r="AP8" s="44"/>
      <c r="AQ8" s="44"/>
      <c r="AR8" s="44"/>
      <c r="AS8" s="44"/>
      <c r="AT8" s="45">
        <f>データ!$S$6</f>
        <v>123.79</v>
      </c>
      <c r="AU8" s="46"/>
      <c r="AV8" s="46"/>
      <c r="AW8" s="46"/>
      <c r="AX8" s="46"/>
      <c r="AY8" s="46"/>
      <c r="AZ8" s="46"/>
      <c r="BA8" s="46"/>
      <c r="BB8" s="47">
        <f>データ!$T$6</f>
        <v>902.59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92.78</v>
      </c>
      <c r="J10" s="46"/>
      <c r="K10" s="46"/>
      <c r="L10" s="46"/>
      <c r="M10" s="46"/>
      <c r="N10" s="46"/>
      <c r="O10" s="80"/>
      <c r="P10" s="47">
        <f>データ!$P$6</f>
        <v>16.649999999999999</v>
      </c>
      <c r="Q10" s="47"/>
      <c r="R10" s="47"/>
      <c r="S10" s="47"/>
      <c r="T10" s="47"/>
      <c r="U10" s="47"/>
      <c r="V10" s="47"/>
      <c r="W10" s="44">
        <f>データ!$Q$6</f>
        <v>3960</v>
      </c>
      <c r="X10" s="44"/>
      <c r="Y10" s="44"/>
      <c r="Z10" s="44"/>
      <c r="AA10" s="44"/>
      <c r="AB10" s="44"/>
      <c r="AC10" s="44"/>
      <c r="AD10" s="2"/>
      <c r="AE10" s="2"/>
      <c r="AF10" s="2"/>
      <c r="AG10" s="2"/>
      <c r="AH10" s="2"/>
      <c r="AI10" s="2"/>
      <c r="AJ10" s="2"/>
      <c r="AK10" s="2"/>
      <c r="AL10" s="44">
        <f>データ!$U$6</f>
        <v>18152</v>
      </c>
      <c r="AM10" s="44"/>
      <c r="AN10" s="44"/>
      <c r="AO10" s="44"/>
      <c r="AP10" s="44"/>
      <c r="AQ10" s="44"/>
      <c r="AR10" s="44"/>
      <c r="AS10" s="44"/>
      <c r="AT10" s="45">
        <f>データ!$V$6</f>
        <v>11.17</v>
      </c>
      <c r="AU10" s="46"/>
      <c r="AV10" s="46"/>
      <c r="AW10" s="46"/>
      <c r="AX10" s="46"/>
      <c r="AY10" s="46"/>
      <c r="AZ10" s="46"/>
      <c r="BA10" s="46"/>
      <c r="BB10" s="47">
        <f>データ!$W$6</f>
        <v>1625.07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jbUI3liWyTg5rSq7LVXnS/xNybTHhySY2bZlGLDy+iFE0nUjBI31wN8oR3OJsP5ZTujckS6EVQR3mHksVJSww==" saltValue="GCtrP25bhnGlWv/VNQRF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122319</v>
      </c>
      <c r="D6" s="20">
        <f t="shared" si="3"/>
        <v>46</v>
      </c>
      <c r="E6" s="20">
        <f t="shared" si="3"/>
        <v>1</v>
      </c>
      <c r="F6" s="20">
        <f t="shared" si="3"/>
        <v>0</v>
      </c>
      <c r="G6" s="20">
        <f t="shared" si="3"/>
        <v>1</v>
      </c>
      <c r="H6" s="20" t="str">
        <f t="shared" si="3"/>
        <v>千葉県　印西市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92.78</v>
      </c>
      <c r="P6" s="21">
        <f t="shared" si="3"/>
        <v>16.649999999999999</v>
      </c>
      <c r="Q6" s="21">
        <f t="shared" si="3"/>
        <v>3960</v>
      </c>
      <c r="R6" s="21">
        <f t="shared" si="3"/>
        <v>111731</v>
      </c>
      <c r="S6" s="21">
        <f t="shared" si="3"/>
        <v>123.79</v>
      </c>
      <c r="T6" s="21">
        <f t="shared" si="3"/>
        <v>902.59</v>
      </c>
      <c r="U6" s="21">
        <f t="shared" si="3"/>
        <v>18152</v>
      </c>
      <c r="V6" s="21">
        <f t="shared" si="3"/>
        <v>11.17</v>
      </c>
      <c r="W6" s="21">
        <f t="shared" si="3"/>
        <v>1625.07</v>
      </c>
      <c r="X6" s="22">
        <f>IF(X7="",NA(),X7)</f>
        <v>109.52</v>
      </c>
      <c r="Y6" s="22">
        <f t="shared" ref="Y6:AG6" si="4">IF(Y7="",NA(),Y7)</f>
        <v>107.65</v>
      </c>
      <c r="Z6" s="22">
        <f t="shared" si="4"/>
        <v>106.49</v>
      </c>
      <c r="AA6" s="22">
        <f t="shared" si="4"/>
        <v>106.75</v>
      </c>
      <c r="AB6" s="22">
        <f t="shared" si="4"/>
        <v>107.13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1024.73</v>
      </c>
      <c r="AU6" s="22">
        <f t="shared" ref="AU6:BC6" si="6">IF(AU7="",NA(),AU7)</f>
        <v>1396.11</v>
      </c>
      <c r="AV6" s="22">
        <f t="shared" si="6"/>
        <v>1177.8399999999999</v>
      </c>
      <c r="AW6" s="22">
        <f t="shared" si="6"/>
        <v>636.04999999999995</v>
      </c>
      <c r="AX6" s="22">
        <f t="shared" si="6"/>
        <v>1240.4000000000001</v>
      </c>
      <c r="AY6" s="22">
        <f t="shared" si="6"/>
        <v>367.55</v>
      </c>
      <c r="AZ6" s="22">
        <f t="shared" si="6"/>
        <v>378.56</v>
      </c>
      <c r="BA6" s="22">
        <f t="shared" si="6"/>
        <v>364.46</v>
      </c>
      <c r="BB6" s="22">
        <f t="shared" si="6"/>
        <v>338.89</v>
      </c>
      <c r="BC6" s="22">
        <f t="shared" si="6"/>
        <v>352.34</v>
      </c>
      <c r="BD6" s="21" t="str">
        <f>IF(BD7="","",IF(BD7="-","【-】","【"&amp;SUBSTITUTE(TEXT(BD7,"#,##0.00"),"-","△")&amp;"】"))</f>
        <v>【239.69】</v>
      </c>
      <c r="BE6" s="22">
        <f>IF(BE7="",NA(),BE7)</f>
        <v>48.65</v>
      </c>
      <c r="BF6" s="22">
        <f t="shared" ref="BF6:BN6" si="7">IF(BF7="",NA(),BF7)</f>
        <v>42.78</v>
      </c>
      <c r="BG6" s="22">
        <f t="shared" si="7"/>
        <v>37.74</v>
      </c>
      <c r="BH6" s="22">
        <f t="shared" si="7"/>
        <v>32.47</v>
      </c>
      <c r="BI6" s="22">
        <f t="shared" si="7"/>
        <v>27.39</v>
      </c>
      <c r="BJ6" s="22">
        <f t="shared" si="7"/>
        <v>418.68</v>
      </c>
      <c r="BK6" s="22">
        <f t="shared" si="7"/>
        <v>395.68</v>
      </c>
      <c r="BL6" s="22">
        <f t="shared" si="7"/>
        <v>403.72</v>
      </c>
      <c r="BM6" s="22">
        <f t="shared" si="7"/>
        <v>400.21</v>
      </c>
      <c r="BN6" s="22">
        <f t="shared" si="7"/>
        <v>391.13</v>
      </c>
      <c r="BO6" s="21" t="str">
        <f>IF(BO7="","",IF(BO7="-","【-】","【"&amp;SUBSTITUTE(TEXT(BO7,"#,##0.00"),"-","△")&amp;"】"))</f>
        <v>【264.86】</v>
      </c>
      <c r="BP6" s="22">
        <f>IF(BP7="",NA(),BP7)</f>
        <v>79.930000000000007</v>
      </c>
      <c r="BQ6" s="22">
        <f t="shared" ref="BQ6:BY6" si="8">IF(BQ7="",NA(),BQ7)</f>
        <v>78.45</v>
      </c>
      <c r="BR6" s="22">
        <f t="shared" si="8"/>
        <v>80.37</v>
      </c>
      <c r="BS6" s="22">
        <f t="shared" si="8"/>
        <v>83.2</v>
      </c>
      <c r="BT6" s="22">
        <f t="shared" si="8"/>
        <v>83.83</v>
      </c>
      <c r="BU6" s="22">
        <f t="shared" si="8"/>
        <v>94.78</v>
      </c>
      <c r="BV6" s="22">
        <f t="shared" si="8"/>
        <v>97.59</v>
      </c>
      <c r="BW6" s="22">
        <f t="shared" si="8"/>
        <v>92.17</v>
      </c>
      <c r="BX6" s="22">
        <f t="shared" si="8"/>
        <v>92.83</v>
      </c>
      <c r="BY6" s="22">
        <f t="shared" si="8"/>
        <v>92.16</v>
      </c>
      <c r="BZ6" s="21" t="str">
        <f>IF(BZ7="","",IF(BZ7="-","【-】","【"&amp;SUBSTITUTE(TEXT(BZ7,"#,##0.00"),"-","△")&amp;"】"))</f>
        <v>【97.59】</v>
      </c>
      <c r="CA6" s="22">
        <f>IF(CA7="",NA(),CA7)</f>
        <v>303.76</v>
      </c>
      <c r="CB6" s="22">
        <f t="shared" ref="CB6:CJ6" si="9">IF(CB7="",NA(),CB7)</f>
        <v>311.76</v>
      </c>
      <c r="CC6" s="22">
        <f t="shared" si="9"/>
        <v>305.68</v>
      </c>
      <c r="CD6" s="22">
        <f t="shared" si="9"/>
        <v>297.12</v>
      </c>
      <c r="CE6" s="22">
        <f t="shared" si="9"/>
        <v>296.79000000000002</v>
      </c>
      <c r="CF6" s="22">
        <f t="shared" si="9"/>
        <v>181.3</v>
      </c>
      <c r="CG6" s="22">
        <f t="shared" si="9"/>
        <v>181.71</v>
      </c>
      <c r="CH6" s="22">
        <f t="shared" si="9"/>
        <v>188.51</v>
      </c>
      <c r="CI6" s="22">
        <f t="shared" si="9"/>
        <v>189.43</v>
      </c>
      <c r="CJ6" s="22">
        <f t="shared" si="9"/>
        <v>196.75</v>
      </c>
      <c r="CK6" s="21" t="str">
        <f>IF(CK7="","",IF(CK7="-","【-】","【"&amp;SUBSTITUTE(TEXT(CK7,"#,##0.00"),"-","△")&amp;"】"))</f>
        <v>【181.66】</v>
      </c>
      <c r="CL6" s="22">
        <f>IF(CL7="",NA(),CL7)</f>
        <v>61.16</v>
      </c>
      <c r="CM6" s="22">
        <f t="shared" ref="CM6:CU6" si="10">IF(CM7="",NA(),CM7)</f>
        <v>60.41</v>
      </c>
      <c r="CN6" s="22">
        <f t="shared" si="10"/>
        <v>60.39</v>
      </c>
      <c r="CO6" s="22">
        <f t="shared" si="10"/>
        <v>60.96</v>
      </c>
      <c r="CP6" s="22">
        <f t="shared" si="10"/>
        <v>59.24</v>
      </c>
      <c r="CQ6" s="22">
        <f t="shared" si="10"/>
        <v>55.89</v>
      </c>
      <c r="CR6" s="22">
        <f t="shared" si="10"/>
        <v>55.72</v>
      </c>
      <c r="CS6" s="22">
        <f t="shared" si="10"/>
        <v>55.31</v>
      </c>
      <c r="CT6" s="22">
        <f t="shared" si="10"/>
        <v>55.14</v>
      </c>
      <c r="CU6" s="22">
        <f t="shared" si="10"/>
        <v>54.99</v>
      </c>
      <c r="CV6" s="21" t="str">
        <f>IF(CV7="","",IF(CV7="-","【-】","【"&amp;SUBSTITUTE(TEXT(CV7,"#,##0.00"),"-","△")&amp;"】"))</f>
        <v>【60.21】</v>
      </c>
      <c r="CW6" s="22">
        <f>IF(CW7="",NA(),CW7)</f>
        <v>96.35</v>
      </c>
      <c r="CX6" s="22">
        <f t="shared" ref="CX6:DF6" si="11">IF(CX7="",NA(),CX7)</f>
        <v>98.35</v>
      </c>
      <c r="CY6" s="22">
        <f t="shared" si="11"/>
        <v>97.44</v>
      </c>
      <c r="CZ6" s="22">
        <f t="shared" si="11"/>
        <v>95.76</v>
      </c>
      <c r="DA6" s="22">
        <f t="shared" si="11"/>
        <v>97.65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60.93</v>
      </c>
      <c r="DI6" s="22">
        <f t="shared" ref="DI6:DQ6" si="12">IF(DI7="",NA(),DI7)</f>
        <v>61.58</v>
      </c>
      <c r="DJ6" s="22">
        <f t="shared" si="12"/>
        <v>61.95</v>
      </c>
      <c r="DK6" s="22">
        <f t="shared" si="12"/>
        <v>62.05</v>
      </c>
      <c r="DL6" s="22">
        <f t="shared" si="12"/>
        <v>60.9</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2">
        <f t="shared" ref="DT6:EB6" si="13">IF(DT7="",NA(),DT7)</f>
        <v>8.58</v>
      </c>
      <c r="DU6" s="22">
        <f t="shared" si="13"/>
        <v>15.91</v>
      </c>
      <c r="DV6" s="22">
        <f t="shared" si="13"/>
        <v>15.81</v>
      </c>
      <c r="DW6" s="22">
        <f t="shared" si="13"/>
        <v>26.9</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2">
        <f t="shared" si="14"/>
        <v>0.08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122319</v>
      </c>
      <c r="D7" s="24">
        <v>46</v>
      </c>
      <c r="E7" s="24">
        <v>1</v>
      </c>
      <c r="F7" s="24">
        <v>0</v>
      </c>
      <c r="G7" s="24">
        <v>1</v>
      </c>
      <c r="H7" s="24" t="s">
        <v>93</v>
      </c>
      <c r="I7" s="24" t="s">
        <v>94</v>
      </c>
      <c r="J7" s="24" t="s">
        <v>95</v>
      </c>
      <c r="K7" s="24" t="s">
        <v>96</v>
      </c>
      <c r="L7" s="24" t="s">
        <v>97</v>
      </c>
      <c r="M7" s="24" t="s">
        <v>98</v>
      </c>
      <c r="N7" s="25" t="s">
        <v>99</v>
      </c>
      <c r="O7" s="25">
        <v>92.78</v>
      </c>
      <c r="P7" s="25">
        <v>16.649999999999999</v>
      </c>
      <c r="Q7" s="25">
        <v>3960</v>
      </c>
      <c r="R7" s="25">
        <v>111731</v>
      </c>
      <c r="S7" s="25">
        <v>123.79</v>
      </c>
      <c r="T7" s="25">
        <v>902.59</v>
      </c>
      <c r="U7" s="25">
        <v>18152</v>
      </c>
      <c r="V7" s="25">
        <v>11.17</v>
      </c>
      <c r="W7" s="25">
        <v>1625.07</v>
      </c>
      <c r="X7" s="25">
        <v>109.52</v>
      </c>
      <c r="Y7" s="25">
        <v>107.65</v>
      </c>
      <c r="Z7" s="25">
        <v>106.49</v>
      </c>
      <c r="AA7" s="25">
        <v>106.75</v>
      </c>
      <c r="AB7" s="25">
        <v>107.13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1024.73</v>
      </c>
      <c r="AU7" s="25">
        <v>1396.11</v>
      </c>
      <c r="AV7" s="25">
        <v>1177.8399999999999</v>
      </c>
      <c r="AW7" s="25">
        <v>636.04999999999995</v>
      </c>
      <c r="AX7" s="25">
        <v>1240.4000000000001</v>
      </c>
      <c r="AY7" s="25">
        <v>367.55</v>
      </c>
      <c r="AZ7" s="25">
        <v>378.56</v>
      </c>
      <c r="BA7" s="25">
        <v>364.46</v>
      </c>
      <c r="BB7" s="25">
        <v>338.89</v>
      </c>
      <c r="BC7" s="25">
        <v>352.34</v>
      </c>
      <c r="BD7" s="25">
        <v>239.69</v>
      </c>
      <c r="BE7" s="25">
        <v>48.65</v>
      </c>
      <c r="BF7" s="25">
        <v>42.78</v>
      </c>
      <c r="BG7" s="25">
        <v>37.74</v>
      </c>
      <c r="BH7" s="25">
        <v>32.47</v>
      </c>
      <c r="BI7" s="25">
        <v>27.39</v>
      </c>
      <c r="BJ7" s="25">
        <v>418.68</v>
      </c>
      <c r="BK7" s="25">
        <v>395.68</v>
      </c>
      <c r="BL7" s="25">
        <v>403.72</v>
      </c>
      <c r="BM7" s="25">
        <v>400.21</v>
      </c>
      <c r="BN7" s="25">
        <v>391.13</v>
      </c>
      <c r="BO7" s="25">
        <v>264.86</v>
      </c>
      <c r="BP7" s="25">
        <v>79.930000000000007</v>
      </c>
      <c r="BQ7" s="25">
        <v>78.45</v>
      </c>
      <c r="BR7" s="25">
        <v>80.37</v>
      </c>
      <c r="BS7" s="25">
        <v>83.2</v>
      </c>
      <c r="BT7" s="25">
        <v>83.83</v>
      </c>
      <c r="BU7" s="25">
        <v>94.78</v>
      </c>
      <c r="BV7" s="25">
        <v>97.59</v>
      </c>
      <c r="BW7" s="25">
        <v>92.17</v>
      </c>
      <c r="BX7" s="25">
        <v>92.83</v>
      </c>
      <c r="BY7" s="25">
        <v>92.16</v>
      </c>
      <c r="BZ7" s="25">
        <v>97.59</v>
      </c>
      <c r="CA7" s="25">
        <v>303.76</v>
      </c>
      <c r="CB7" s="25">
        <v>311.76</v>
      </c>
      <c r="CC7" s="25">
        <v>305.68</v>
      </c>
      <c r="CD7" s="25">
        <v>297.12</v>
      </c>
      <c r="CE7" s="25">
        <v>296.79000000000002</v>
      </c>
      <c r="CF7" s="25">
        <v>181.3</v>
      </c>
      <c r="CG7" s="25">
        <v>181.71</v>
      </c>
      <c r="CH7" s="25">
        <v>188.51</v>
      </c>
      <c r="CI7" s="25">
        <v>189.43</v>
      </c>
      <c r="CJ7" s="25">
        <v>196.75</v>
      </c>
      <c r="CK7" s="25">
        <v>181.66</v>
      </c>
      <c r="CL7" s="25">
        <v>61.16</v>
      </c>
      <c r="CM7" s="25">
        <v>60.41</v>
      </c>
      <c r="CN7" s="25">
        <v>60.39</v>
      </c>
      <c r="CO7" s="25">
        <v>60.96</v>
      </c>
      <c r="CP7" s="25">
        <v>59.24</v>
      </c>
      <c r="CQ7" s="25">
        <v>55.89</v>
      </c>
      <c r="CR7" s="25">
        <v>55.72</v>
      </c>
      <c r="CS7" s="25">
        <v>55.31</v>
      </c>
      <c r="CT7" s="25">
        <v>55.14</v>
      </c>
      <c r="CU7" s="25">
        <v>54.99</v>
      </c>
      <c r="CV7" s="25">
        <v>60.21</v>
      </c>
      <c r="CW7" s="25">
        <v>96.35</v>
      </c>
      <c r="CX7" s="25">
        <v>98.35</v>
      </c>
      <c r="CY7" s="25">
        <v>97.44</v>
      </c>
      <c r="CZ7" s="25">
        <v>95.76</v>
      </c>
      <c r="DA7" s="25">
        <v>97.65</v>
      </c>
      <c r="DB7" s="25">
        <v>81.27</v>
      </c>
      <c r="DC7" s="25">
        <v>81.260000000000005</v>
      </c>
      <c r="DD7" s="25">
        <v>80.36</v>
      </c>
      <c r="DE7" s="25">
        <v>80.13</v>
      </c>
      <c r="DF7" s="25">
        <v>79.34</v>
      </c>
      <c r="DG7" s="25">
        <v>89.21</v>
      </c>
      <c r="DH7" s="25">
        <v>60.93</v>
      </c>
      <c r="DI7" s="25">
        <v>61.58</v>
      </c>
      <c r="DJ7" s="25">
        <v>61.95</v>
      </c>
      <c r="DK7" s="25">
        <v>62.05</v>
      </c>
      <c r="DL7" s="25">
        <v>60.9</v>
      </c>
      <c r="DM7" s="25">
        <v>50.63</v>
      </c>
      <c r="DN7" s="25">
        <v>51.29</v>
      </c>
      <c r="DO7" s="25">
        <v>52.2</v>
      </c>
      <c r="DP7" s="25">
        <v>52.7</v>
      </c>
      <c r="DQ7" s="25">
        <v>53.48</v>
      </c>
      <c r="DR7" s="25">
        <v>52.41</v>
      </c>
      <c r="DS7" s="25">
        <v>0</v>
      </c>
      <c r="DT7" s="25">
        <v>8.58</v>
      </c>
      <c r="DU7" s="25">
        <v>15.91</v>
      </c>
      <c r="DV7" s="25">
        <v>15.81</v>
      </c>
      <c r="DW7" s="25">
        <v>26.9</v>
      </c>
      <c r="DX7" s="25">
        <v>18.28</v>
      </c>
      <c r="DY7" s="25">
        <v>19.61</v>
      </c>
      <c r="DZ7" s="25">
        <v>20.73</v>
      </c>
      <c r="EA7" s="25">
        <v>22.86</v>
      </c>
      <c r="EB7" s="25">
        <v>24.31</v>
      </c>
      <c r="EC7" s="25">
        <v>26.78</v>
      </c>
      <c r="ED7" s="25">
        <v>0</v>
      </c>
      <c r="EE7" s="25">
        <v>0</v>
      </c>
      <c r="EF7" s="25">
        <v>0</v>
      </c>
      <c r="EG7" s="25">
        <v>0</v>
      </c>
      <c r="EH7" s="25">
        <v>0.08</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2026-01-15T09:30:30Z</cp:lastPrinted>
  <dcterms:created xsi:type="dcterms:W3CDTF">2025-12-12T09:14:33Z</dcterms:created>
  <dcterms:modified xsi:type="dcterms:W3CDTF">2026-03-05T03:47:59Z</dcterms:modified>
  <cp:category/>
</cp:coreProperties>
</file>