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01 財政班\01 財政関係【3年】\R07\40_【千葉県依頼】公営企業に係る経営比較分析表（令和６年度決算）の分析等について\04 市→県\"/>
    </mc:Choice>
  </mc:AlternateContent>
  <xr:revisionPtr revIDLastSave="0" documentId="13_ncr:1_{E34FE809-1B7F-49C6-887C-5E332040259D}" xr6:coauthVersionLast="47" xr6:coauthVersionMax="47" xr10:uidLastSave="{00000000-0000-0000-0000-000000000000}"/>
  <workbookProtection workbookAlgorithmName="SHA-512" workbookHashValue="cF7RQBuva9P88XAlBu6SyJ3V3Ncq8Il2aZTx41DxXndhXOfb6uqyeUfcrQHTHZsO64gZSKhLTrPvCRstKe1knQ==" workbookSaltValue="33JA+lgsRn93nTwGynG1TQ=="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F85" i="4"/>
  <c r="AL10" i="4"/>
  <c r="I10" i="4"/>
  <c r="AL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<sst xmlns="http://schemas.openxmlformats.org/spreadsheetml/2006/main" count="236" uniqueCount="116">
  <si>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</si>
  <si>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</si>
  <si>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</si>
  <si>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</si>
  <si>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</si>
  <si>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</si>
  <si>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</si>
  <si>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</si>
  <si>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</si>
  <si>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</si>
  <si>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</si>
  <si>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</si>
  <si>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</si>
  <si>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</si>
  <si>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</si>
  <si>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</si>
  <si>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</si>
  <si>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</si>
  <si>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</si>
  <si>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</si>
  <si>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</si>
  <si>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</si>
  <si>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</si>
  <si>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</si>
  <si>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</si>
  <si>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</si>
  <si>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</si>
  <si>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</si>
  <si>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</si>
  <si>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</si>
  <si>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</si>
  <si>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</si>
  <si>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</si>
  <si>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</si>
  <si>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</si>
  <si>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</si>
  <si>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</si>
  <si>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</si>
  <si>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</si>
  <si>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</si>
  <si>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</si>
  <si>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</si>
  <si>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</si>
  <si>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</si>
  <si>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</si>
  <si>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</si>
  <si>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</si>
  <si>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</si>
  <si>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</si>
  <si>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</si>
  <si>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</si>
  <si>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</si>
  <si>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</si>
  <si>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</si>
  <si>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</si>
  <si>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</si>
  <si>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</si>
  <si>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</si>
  <si>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</si>
  <si>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</si>
  <si>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</si>
  <si>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</si>
  <si>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</si>
  <si>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</si>
  <si>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</si>
  <si>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</si>
  <si>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</si>
  <si>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</si>
  <si>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</si>
  <si>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</si>
  <si>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</si>
  <si>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</si>
  <si>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</si>
  <si>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</si>
  <si>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</si>
  <si>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</si>
  <si>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</si>
  <si>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</si>
  <si>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</si>
  <si>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</si>
  <si>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</si>
  <si>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</si>
  <si>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</si>
  <si>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</si>
  <si>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</si>
  <si>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</si>
  <si>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</si>
  <si>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</si>
  <si>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</si>
  <si>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</si>
  <si>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</si>
  <si>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</si>
  <si>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</si>
  <si>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</si>
  <si>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</si>
  <si>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</si>
  <si>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</si>
  <si>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</si>
  <si>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</si>
  <si>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</si>
  <si>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</si>
  <si>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</si>
  <si>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</si>
  <si>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</si>
  <si>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</si>
  <si>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</si>
  <si>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</si>
  <si>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</si>
  <si>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</si>
  <si>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</si>
  <si>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</si>
  <si>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</si>
  <si>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</si>
  <si>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超えているものの、類似団体平均値、前年度より16.84％下回った状況である。汚水処理原価は類似団体平均値を下回り、経費回収率は、類似団体平均値を上回っているが100％に達していない。本来は使用料収入等で賄うべきコストについて、一般会計からの繰入金に依存しているのが現状である。
また、企業債残高対事業規模比率は1,282.69％で、企業債現在高合計のうち雨水排水施設の整備に係る企業債現在高を除いて算定すると833.67％まで減少するものの、依然として類似団体平均値を大きく上回っていることから、経営改善する必要があるものと考えられる。
なお、流動比率は35.52％と類似団体平均値より低く、100％を大きく下回っている。流動負債のうち75.71％を建設改良債の償還金が占めているが、一年以内に支払わなければならない負債を賄えていない状況に変わりがないため、流動資産を増やす手段として、財政健全化の取組として、水洗化率の向上や使用料の見直しを行う必要がある。</t>
    <rPh sb="21" eb="23">
      <t>ルイジ</t>
    </rPh>
    <rPh sb="23" eb="25">
      <t>ダンタイ</t>
    </rPh>
    <rPh sb="25" eb="28">
      <t>ヘイキンチ</t>
    </rPh>
    <rPh sb="29" eb="32">
      <t>ゼンネンド</t>
    </rPh>
    <rPh sb="40" eb="42">
      <t>シタマワ</t>
    </rPh>
    <rPh sb="44" eb="46">
      <t>ジョウキョウ</t>
    </rPh>
    <rPh sb="57" eb="59">
      <t>ルイジ</t>
    </rPh>
    <rPh sb="59" eb="61">
      <t>ダンタイ</t>
    </rPh>
    <rPh sb="61" eb="64">
      <t>ヘイキンチ</t>
    </rPh>
    <rPh sb="65" eb="67">
      <t>シタマワ</t>
    </rPh>
    <rPh sb="69" eb="71">
      <t>ケイヒ</t>
    </rPh>
    <rPh sb="71" eb="74">
      <t>カイシュウリツ</t>
    </rPh>
    <rPh sb="76" eb="78">
      <t>ルイジ</t>
    </rPh>
    <rPh sb="78" eb="80">
      <t>ダンタイ</t>
    </rPh>
    <rPh sb="80" eb="83">
      <t>ヘイキンチ</t>
    </rPh>
    <rPh sb="84" eb="86">
      <t>ウワマワ</t>
    </rPh>
    <rPh sb="96" eb="97">
      <t>タッ</t>
    </rPh>
    <rPh sb="111" eb="112">
      <t>トウ</t>
    </rPh>
    <rPh sb="136" eb="138">
      <t>イゾン</t>
    </rPh>
    <rPh sb="144" eb="146">
      <t>ゲンジョウ</t>
    </rPh>
    <rPh sb="297" eb="304">
      <t>ルイジダンタイヘイキンチ</t>
    </rPh>
    <rPh sb="306" eb="307">
      <t>ヒク</t>
    </rPh>
    <rPh sb="355" eb="357">
      <t>イチネン</t>
    </rPh>
    <rPh sb="357" eb="359">
      <t>イナイ</t>
    </rPh>
    <rPh sb="360" eb="362">
      <t>シハラ</t>
    </rPh>
    <rPh sb="371" eb="373">
      <t>フサイ</t>
    </rPh>
    <rPh sb="374" eb="375">
      <t>マカナ</t>
    </rPh>
    <rPh sb="380" eb="382">
      <t>ジョウキョウ</t>
    </rPh>
    <rPh sb="383" eb="384">
      <t>カ</t>
    </rPh>
    <rPh sb="392" eb="394">
      <t>リュウドウ</t>
    </rPh>
    <rPh sb="394" eb="396">
      <t>シサン</t>
    </rPh>
    <rPh sb="397" eb="398">
      <t>フ</t>
    </rPh>
    <rPh sb="400" eb="402">
      <t>シュダン</t>
    </rPh>
    <rPh sb="406" eb="408">
      <t>ザイセイ</t>
    </rPh>
    <rPh sb="408" eb="410">
      <t>ケンゼン</t>
    </rPh>
    <rPh sb="410" eb="411">
      <t>カ</t>
    </rPh>
    <rPh sb="412" eb="414">
      <t>トリクミ</t>
    </rPh>
    <rPh sb="418" eb="421">
      <t>スイセンカ</t>
    </rPh>
    <rPh sb="421" eb="422">
      <t>リツ</t>
    </rPh>
    <rPh sb="423" eb="425">
      <t>コウジョウ</t>
    </rPh>
    <rPh sb="426" eb="429">
      <t>シヨウリョウ</t>
    </rPh>
    <rPh sb="430" eb="432">
      <t>ミナオ</t>
    </rPh>
    <rPh sb="434" eb="435">
      <t>オコナ</t>
    </rPh>
    <rPh sb="436" eb="438">
      <t>ヒツヨウ</t>
    </rPh>
    <phoneticPr fontId="4"/>
  </si>
  <si>
    <t>有形固定資産減価償却率は15.52％と類似団体平均値を大きく下回っている。今後、耐用年数に近くなる資産が増えることによりこの値は上昇していくことが予測されるため、その推移を注視していく必要がある。
また、管渠老朽化率、管渠改善率はいずれも0％であるが、最も古い管渠の建設が昭和52年度であり、令和9年度以降は法定耐用年数を超える管渠が増加していくことになるため、ストックマネジメント計画に基づき、管渠の老朽化具合等の管路調査を計画的に進め、適切な管理と修繕に向けての準備を進めているところである。</t>
    <rPh sb="40" eb="42">
      <t>タイヨウ</t>
    </rPh>
    <rPh sb="42" eb="44">
      <t>ネンスウ</t>
    </rPh>
    <rPh sb="45" eb="46">
      <t>チカ</t>
    </rPh>
    <rPh sb="49" eb="51">
      <t>シサン</t>
    </rPh>
    <rPh sb="52" eb="53">
      <t>フ</t>
    </rPh>
    <rPh sb="195" eb="196">
      <t>モト</t>
    </rPh>
    <rPh sb="207" eb="208">
      <t>トウ</t>
    </rPh>
    <rPh sb="209" eb="211">
      <t>カンロ</t>
    </rPh>
    <rPh sb="211" eb="213">
      <t>チョウサ</t>
    </rPh>
    <rPh sb="214" eb="216">
      <t>ケイカク</t>
    </rPh>
    <rPh sb="216" eb="217">
      <t>テキ</t>
    </rPh>
    <rPh sb="218" eb="219">
      <t>スス</t>
    </rPh>
    <rPh sb="221" eb="223">
      <t>テキセツ</t>
    </rPh>
    <rPh sb="224" eb="226">
      <t>カンリ</t>
    </rPh>
    <rPh sb="227" eb="229">
      <t>シュウゼン</t>
    </rPh>
    <phoneticPr fontId="4"/>
  </si>
  <si>
    <t>下水道事業の今後の経営は、人口減少に伴う処理水量の減少や管渠などの下水道施設の老朽化が加速していくことが予測されることを踏まえつつ、一般会計繰出金の削減等も考慮し、水洗化率の向上、施設整備の効率化、ストックマネジメント計画に基づく施設の延命化や維持管理費用の平準化を継続的に進める。また、収益面については、使用料の見直しを行うことにより現金預金等の財源の確保を図り、安定的な経営基盤の強化に努める。</t>
    <rPh sb="6" eb="8">
      <t>コンゴ</t>
    </rPh>
    <rPh sb="66" eb="68">
      <t>イッパン</t>
    </rPh>
    <rPh sb="68" eb="70">
      <t>カイケイ</t>
    </rPh>
    <rPh sb="70" eb="72">
      <t>クリダ</t>
    </rPh>
    <rPh sb="72" eb="73">
      <t>キン</t>
    </rPh>
    <rPh sb="74" eb="76">
      <t>サクゲン</t>
    </rPh>
    <rPh sb="76" eb="77">
      <t>トウ</t>
    </rPh>
    <rPh sb="78" eb="80">
      <t>コウリョ</t>
    </rPh>
    <rPh sb="82" eb="85">
      <t>スイセンカ</t>
    </rPh>
    <rPh sb="85" eb="86">
      <t>リツ</t>
    </rPh>
    <rPh sb="87" eb="89">
      <t>コウジョウ</t>
    </rPh>
    <rPh sb="90" eb="92">
      <t>シセツ</t>
    </rPh>
    <rPh sb="92" eb="94">
      <t>セイビ</t>
    </rPh>
    <rPh sb="95" eb="98">
      <t>コウリツカ</t>
    </rPh>
    <rPh sb="109" eb="111">
      <t>ケイカク</t>
    </rPh>
    <rPh sb="112" eb="113">
      <t>モト</t>
    </rPh>
    <rPh sb="115" eb="117">
      <t>シセツ</t>
    </rPh>
    <rPh sb="118" eb="121">
      <t>エンメイカ</t>
    </rPh>
    <rPh sb="122" eb="124">
      <t>イジ</t>
    </rPh>
    <rPh sb="124" eb="126">
      <t>カンリ</t>
    </rPh>
    <rPh sb="126" eb="128">
      <t>ヒヨウ</t>
    </rPh>
    <rPh sb="129" eb="132">
      <t>ヘイジュンカ</t>
    </rPh>
    <rPh sb="133" eb="136">
      <t>ケイゾクテキ</t>
    </rPh>
    <rPh sb="137" eb="138">
      <t>スス</t>
    </rPh>
    <rPh sb="144" eb="146">
      <t>シュウエキ</t>
    </rPh>
    <rPh sb="146" eb="147">
      <t>メン</t>
    </rPh>
    <rPh sb="161" eb="162">
      <t>オコナ</t>
    </rPh>
    <rPh sb="168" eb="170">
      <t>ゲンキン</t>
    </rPh>
    <rPh sb="170" eb="172">
      <t>ヨキン</t>
    </rPh>
    <rPh sb="172" eb="173">
      <t>トウ</t>
    </rPh>
    <rPh sb="174" eb="176">
      <t>ザイゲン</t>
    </rPh>
    <rPh sb="177" eb="179">
      <t>カクホ</t>
    </rPh>
    <rPh sb="180" eb="181">
      <t>ハカ</t>
    </rPh>
    <rPh sb="183" eb="185">
      <t>アンテイ</t>
    </rPh>
    <rPh sb="185" eb="186">
      <t>テキ</t>
    </rPh>
    <rPh sb="187" eb="189">
      <t>ケイエイ</t>
    </rPh>
    <rPh sb="189" eb="191">
      <t>キバン</t>
    </rPh>
    <rPh sb="192" eb="194">
      <t>キョウカ</t>
    </rPh>
    <rPh sb="195" eb="1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</si>
</sst>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3-4155-A425-7741D2E10D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7A43-4155-A425-7741D2E10D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DB-4B64-9F71-28078EB1A8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29DB-4B64-9F71-28078EB1A8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92.34</c:v>
                </c:pt>
                <c:pt idx="1">
                  <c:v>94.07</c:v>
                </c:pt>
                <c:pt idx="2">
                  <c:v>94</c:v>
                </c:pt>
                <c:pt idx="3">
                  <c:v>94.94</c:v>
                </c:pt>
                <c:pt idx="4">
                  <c:v>95.73</c:v>
                </c:pt>
              </c:numCache>
            </c:numRef>
          </c:val>
          <c:extLst>
            <c:ext xmlns:c16="http://schemas.microsoft.com/office/drawing/2014/chart" uri="{C3380CC4-5D6E-409C-BE32-E72D297353CC}">
              <c16:uniqueId val="{00000000-58F1-4559-8451-4A51BDCDF8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58F1-4559-8451-4A51BDCDF8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116.41</c:v>
                </c:pt>
                <c:pt idx="1">
                  <c:v>122.72</c:v>
                </c:pt>
                <c:pt idx="2">
                  <c:v>112.62</c:v>
                </c:pt>
                <c:pt idx="3">
                  <c:v>121.32</c:v>
                </c:pt>
                <c:pt idx="4">
                  <c:v>104.48</c:v>
                </c:pt>
              </c:numCache>
            </c:numRef>
          </c:val>
          <c:extLst>
            <c:ext xmlns:c16="http://schemas.microsoft.com/office/drawing/2014/chart" uri="{C3380CC4-5D6E-409C-BE32-E72D297353CC}">
              <c16:uniqueId val="{00000000-6123-4AE3-B508-65320836DC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123-4AE3-B508-65320836DC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3.36</c:v>
                </c:pt>
                <c:pt idx="1">
                  <c:v>6.61</c:v>
                </c:pt>
                <c:pt idx="2">
                  <c:v>9.6</c:v>
                </c:pt>
                <c:pt idx="3">
                  <c:v>12.58</c:v>
                </c:pt>
                <c:pt idx="4">
                  <c:v>15.52</c:v>
                </c:pt>
              </c:numCache>
            </c:numRef>
          </c:val>
          <c:extLst>
            <c:ext xmlns:c16="http://schemas.microsoft.com/office/drawing/2014/chart" uri="{C3380CC4-5D6E-409C-BE32-E72D297353CC}">
              <c16:uniqueId val="{00000000-05C9-411C-BD75-70CF2478BD1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5C9-411C-BD75-70CF2478BD1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4B-4CC8-9CA8-D42FF57890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F4B-4CC8-9CA8-D42FF57890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F-4A05-A38E-500696DEBE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274F-4A05-A38E-500696DEBE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31.93</c:v>
                </c:pt>
                <c:pt idx="1">
                  <c:v>41.8</c:v>
                </c:pt>
                <c:pt idx="2">
                  <c:v>30.29</c:v>
                </c:pt>
                <c:pt idx="3">
                  <c:v>32.950000000000003</c:v>
                </c:pt>
                <c:pt idx="4">
                  <c:v>35.520000000000003</c:v>
                </c:pt>
              </c:numCache>
            </c:numRef>
          </c:val>
          <c:extLst>
            <c:ext xmlns:c16="http://schemas.microsoft.com/office/drawing/2014/chart" uri="{C3380CC4-5D6E-409C-BE32-E72D297353CC}">
              <c16:uniqueId val="{00000000-92A9-4C32-BFE4-6B9D2883593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2A9-4C32-BFE4-6B9D2883593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1681.97</c:v>
                </c:pt>
                <c:pt idx="1">
                  <c:v>1451.21</c:v>
                </c:pt>
                <c:pt idx="2">
                  <c:v>1382.22</c:v>
                </c:pt>
                <c:pt idx="3">
                  <c:v>1295.31</c:v>
                </c:pt>
                <c:pt idx="4">
                  <c:v>1282.69</c:v>
                </c:pt>
              </c:numCache>
            </c:numRef>
          </c:val>
          <c:extLst>
            <c:ext xmlns:c16="http://schemas.microsoft.com/office/drawing/2014/chart" uri="{C3380CC4-5D6E-409C-BE32-E72D297353CC}">
              <c16:uniqueId val="{00000000-BA96-4188-A56E-525C3031D1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BA96-4188-A56E-525C3031D1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86.81</c:v>
                </c:pt>
                <c:pt idx="1">
                  <c:v>89.42</c:v>
                </c:pt>
                <c:pt idx="2">
                  <c:v>93.04</c:v>
                </c:pt>
                <c:pt idx="3">
                  <c:v>98.01</c:v>
                </c:pt>
                <c:pt idx="4">
                  <c:v>99.35</c:v>
                </c:pt>
              </c:numCache>
            </c:numRef>
          </c:val>
          <c:extLst>
            <c:ext xmlns:c16="http://schemas.microsoft.com/office/drawing/2014/chart" uri="{C3380CC4-5D6E-409C-BE32-E72D297353CC}">
              <c16:uniqueId val="{00000000-319E-495E-90C4-D298F7EF14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319E-495E-90C4-D298F7EF14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160.54</c:v>
                </c:pt>
                <c:pt idx="1">
                  <c:v>156.74</c:v>
                </c:pt>
                <c:pt idx="2">
                  <c:v>150</c:v>
                </c:pt>
                <c:pt idx="3">
                  <c:v>142.86000000000001</c:v>
                </c:pt>
                <c:pt idx="4">
                  <c:v>141.09</c:v>
                </c:pt>
              </c:numCache>
            </c:numRef>
          </c:val>
          <c:extLst>
            <c:ext xmlns:c16="http://schemas.microsoft.com/office/drawing/2014/chart" uri="{C3380CC4-5D6E-409C-BE32-E72D297353CC}">
              <c16:uniqueId val="{00000000-7D56-4EF9-A147-28DA332662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7D56-4EF9-A147-28DA332662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千葉県　八街市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66631</v>
      </c>
      <c r="AM8" s="44"/>
      <c r="AN8" s="44"/>
      <c r="AO8" s="44"/>
      <c r="AP8" s="44"/>
      <c r="AQ8" s="44"/>
      <c r="AR8" s="44"/>
      <c r="AS8" s="44"/>
      <c r="AT8" s="45">
        <f>データ!T6</f>
        <v>74.94</v>
      </c>
      <c r="AU8" s="45"/>
      <c r="AV8" s="45"/>
      <c r="AW8" s="45"/>
      <c r="AX8" s="45"/>
      <c r="AY8" s="45"/>
      <c r="AZ8" s="45"/>
      <c r="BA8" s="45"/>
      <c r="BB8" s="45">
        <f>データ!U6</f>
        <v>889.12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72.03</v>
      </c>
      <c r="J10" s="45"/>
      <c r="K10" s="45"/>
      <c r="L10" s="45"/>
      <c r="M10" s="45"/>
      <c r="N10" s="45"/>
      <c r="O10" s="45"/>
      <c r="P10" s="45">
        <f>データ!P6</f>
        <v>29.12</v>
      </c>
      <c r="Q10" s="45"/>
      <c r="R10" s="45"/>
      <c r="S10" s="45"/>
      <c r="T10" s="45"/>
      <c r="U10" s="45"/>
      <c r="V10" s="45"/>
      <c r="W10" s="45">
        <f>データ!Q6</f>
        <v>85.12</v>
      </c>
      <c r="X10" s="45"/>
      <c r="Y10" s="45"/>
      <c r="Z10" s="45"/>
      <c r="AA10" s="45"/>
      <c r="AB10" s="45"/>
      <c r="AC10" s="45"/>
      <c r="AD10" s="44">
        <f>データ!R6</f>
        <v>2750</v>
      </c>
      <c r="AE10" s="44"/>
      <c r="AF10" s="44"/>
      <c r="AG10" s="44"/>
      <c r="AH10" s="44"/>
      <c r="AI10" s="44"/>
      <c r="AJ10" s="44"/>
      <c r="AK10" s="2"/>
      <c r="AL10" s="44">
        <f>データ!V6</f>
        <v>19395</v>
      </c>
      <c r="AM10" s="44"/>
      <c r="AN10" s="44"/>
      <c r="AO10" s="44"/>
      <c r="AP10" s="44"/>
      <c r="AQ10" s="44"/>
      <c r="AR10" s="44"/>
      <c r="AS10" s="44"/>
      <c r="AT10" s="45">
        <f>データ!W6</f>
        <v>4.6399999999999997</v>
      </c>
      <c r="AU10" s="45"/>
      <c r="AV10" s="45"/>
      <c r="AW10" s="45"/>
      <c r="AX10" s="45"/>
      <c r="AY10" s="45"/>
      <c r="AZ10" s="45"/>
      <c r="BA10" s="45"/>
      <c r="BB10" s="45">
        <f>データ!X6</f>
        <v>4179.96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u6dV43Y5YWRZpmdiu1ou/crIGMj5HFHaoVudZpBr+FBtSa54wGVIW8pJSvD1C29vm4qkZvJamxIbOR/WZSmQw==" saltValue="LkHY2u1awfnwe+bvWla/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122301</v>
      </c>
      <c r="D6" s="19">
        <f t="shared" si="3"/>
        <v>46</v>
      </c>
      <c r="E6" s="19">
        <f t="shared" si="3"/>
        <v>17</v>
      </c>
      <c r="F6" s="19">
        <f t="shared" si="3"/>
        <v>1</v>
      </c>
      <c r="G6" s="19">
        <f t="shared" si="3"/>
        <v>0</v>
      </c>
      <c r="H6" s="19" t="str">
        <f t="shared" si="3"/>
        <v>千葉県　八街市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72.03</v>
      </c>
      <c r="P6" s="20">
        <f t="shared" si="3"/>
        <v>29.12</v>
      </c>
      <c r="Q6" s="20">
        <f t="shared" si="3"/>
        <v>85.12</v>
      </c>
      <c r="R6" s="20">
        <f t="shared" si="3"/>
        <v>2750</v>
      </c>
      <c r="S6" s="20">
        <f t="shared" si="3"/>
        <v>66631</v>
      </c>
      <c r="T6" s="20">
        <f t="shared" si="3"/>
        <v>74.94</v>
      </c>
      <c r="U6" s="20">
        <f t="shared" si="3"/>
        <v>889.12</v>
      </c>
      <c r="V6" s="20">
        <f t="shared" si="3"/>
        <v>19395</v>
      </c>
      <c r="W6" s="20">
        <f t="shared" si="3"/>
        <v>4.6399999999999997</v>
      </c>
      <c r="X6" s="20">
        <f t="shared" si="3"/>
        <v>4179.96</v>
      </c>
      <c r="Y6" s="21">
        <f>IF(Y7="",NA(),Y7)</f>
        <v>116.41</v>
      </c>
      <c r="Z6" s="21">
        <f t="shared" ref="Z6:AH6" si="4">IF(Z7="",NA(),Z7)</f>
        <v>122.72</v>
      </c>
      <c r="AA6" s="21">
        <f t="shared" si="4"/>
        <v>112.62</v>
      </c>
      <c r="AB6" s="21">
        <f t="shared" si="4"/>
        <v>121.32</v>
      </c>
      <c r="AC6" s="21">
        <f t="shared" si="4"/>
        <v>104.48</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31.93</v>
      </c>
      <c r="AV6" s="21">
        <f t="shared" ref="AV6:BD6" si="6">IF(AV7="",NA(),AV7)</f>
        <v>41.8</v>
      </c>
      <c r="AW6" s="21">
        <f t="shared" si="6"/>
        <v>30.29</v>
      </c>
      <c r="AX6" s="21">
        <f t="shared" si="6"/>
        <v>32.950000000000003</v>
      </c>
      <c r="AY6" s="21">
        <f t="shared" si="6"/>
        <v>35.520000000000003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1681.97</v>
      </c>
      <c r="BG6" s="21">
        <f t="shared" ref="BG6:BO6" si="7">IF(BG7="",NA(),BG7)</f>
        <v>1451.21</v>
      </c>
      <c r="BH6" s="21">
        <f t="shared" si="7"/>
        <v>1382.22</v>
      </c>
      <c r="BI6" s="21">
        <f t="shared" si="7"/>
        <v>1295.31</v>
      </c>
      <c r="BJ6" s="21">
        <f t="shared" si="7"/>
        <v>1282.69</v>
      </c>
      <c r="BK6" s="21">
        <f t="shared" si="7"/>
        <v>789.08</v>
      </c>
      <c r="BL6" s="21">
        <f t="shared" si="7"/>
        <v>747.84</v>
      </c>
      <c r="BM6" s="21">
        <f t="shared" si="7"/>
        <v>804.98</v>
      </c>
      <c r="BN6" s="21">
        <f t="shared" si="7"/>
        <v>767.56</v>
      </c>
      <c r="BO6" s="21">
        <f t="shared" si="7"/>
        <v>795.22</v>
      </c>
      <c r="BP6" s="20" t="str">
        <f>IF(BP7="","",IF(BP7="-","【-】","【"&amp;SUBSTITUTE(TEXT(BP7,"#,##0.00"),"-","△")&amp;"】"))</f>
        <v>【602.56】</v>
      </c>
      <c r="BQ6" s="21">
        <f>IF(BQ7="",NA(),BQ7)</f>
        <v>86.81</v>
      </c>
      <c r="BR6" s="21">
        <f t="shared" ref="BR6:BZ6" si="8">IF(BR7="",NA(),BR7)</f>
        <v>89.42</v>
      </c>
      <c r="BS6" s="21">
        <f t="shared" si="8"/>
        <v>93.04</v>
      </c>
      <c r="BT6" s="21">
        <f t="shared" si="8"/>
        <v>98.01</v>
      </c>
      <c r="BU6" s="21">
        <f t="shared" si="8"/>
        <v>99.35</v>
      </c>
      <c r="BV6" s="21">
        <f t="shared" si="8"/>
        <v>88.25</v>
      </c>
      <c r="BW6" s="21">
        <f t="shared" si="8"/>
        <v>90.17</v>
      </c>
      <c r="BX6" s="21">
        <f t="shared" si="8"/>
        <v>88.71</v>
      </c>
      <c r="BY6" s="21">
        <f t="shared" si="8"/>
        <v>90.23</v>
      </c>
      <c r="BZ6" s="21">
        <f t="shared" si="8"/>
        <v>90.78</v>
      </c>
      <c r="CA6" s="20" t="str">
        <f>IF(CA7="","",IF(CA7="-","【-】","【"&amp;SUBSTITUTE(TEXT(CA7,"#,##0.00"),"-","△")&amp;"】"))</f>
        <v>【97.94】</v>
      </c>
      <c r="CB6" s="21">
        <f>IF(CB7="",NA(),CB7)</f>
        <v>160.54</v>
      </c>
      <c r="CC6" s="21">
        <f t="shared" ref="CC6:CK6" si="9">IF(CC7="",NA(),CC7)</f>
        <v>156.74</v>
      </c>
      <c r="CD6" s="21">
        <f t="shared" si="9"/>
        <v>150</v>
      </c>
      <c r="CE6" s="21">
        <f t="shared" si="9"/>
        <v>142.86000000000001</v>
      </c>
      <c r="CF6" s="21">
        <f t="shared" si="9"/>
        <v>141.09</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92.34</v>
      </c>
      <c r="CY6" s="21">
        <f t="shared" ref="CY6:DG6" si="11">IF(CY7="",NA(),CY7)</f>
        <v>94.07</v>
      </c>
      <c r="CZ6" s="21">
        <f t="shared" si="11"/>
        <v>94</v>
      </c>
      <c r="DA6" s="21">
        <f t="shared" si="11"/>
        <v>94.94</v>
      </c>
      <c r="DB6" s="21">
        <f t="shared" si="11"/>
        <v>95.73</v>
      </c>
      <c r="DC6" s="21">
        <f t="shared" si="11"/>
        <v>90.72</v>
      </c>
      <c r="DD6" s="21">
        <f t="shared" si="11"/>
        <v>91.07</v>
      </c>
      <c r="DE6" s="21">
        <f t="shared" si="11"/>
        <v>90.67</v>
      </c>
      <c r="DF6" s="21">
        <f t="shared" si="11"/>
        <v>90.62</v>
      </c>
      <c r="DG6" s="21">
        <f t="shared" si="11"/>
        <v>90.79</v>
      </c>
      <c r="DH6" s="20" t="str">
        <f>IF(DH7="","",IF(DH7="-","【-】","【"&amp;SUBSTITUTE(TEXT(DH7,"#,##0.00"),"-","△")&amp;"】"))</f>
        <v>【96.00】</v>
      </c>
      <c r="DI6" s="21">
        <f>IF(DI7="",NA(),DI7)</f>
        <v>3.36</v>
      </c>
      <c r="DJ6" s="21">
        <f t="shared" ref="DJ6:DR6" si="12">IF(DJ7="",NA(),DJ7)</f>
        <v>6.61</v>
      </c>
      <c r="DK6" s="21">
        <f t="shared" si="12"/>
        <v>9.6</v>
      </c>
      <c r="DL6" s="21">
        <f t="shared" si="12"/>
        <v>12.58</v>
      </c>
      <c r="DM6" s="21">
        <f t="shared" si="12"/>
        <v>15.52</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122301</v>
      </c>
      <c r="D7" s="23">
        <v>46</v>
      </c>
      <c r="E7" s="23">
        <v>17</v>
      </c>
      <c r="F7" s="23">
        <v>1</v>
      </c>
      <c r="G7" s="23">
        <v>0</v>
      </c>
      <c r="H7" s="23" t="s">
        <v>96</v>
      </c>
      <c r="I7" s="23" t="s">
        <v>97</v>
      </c>
      <c r="J7" s="23" t="s">
        <v>98</v>
      </c>
      <c r="K7" s="23" t="s">
        <v>99</v>
      </c>
      <c r="L7" s="23" t="s">
        <v>100</v>
      </c>
      <c r="M7" s="23" t="s">
        <v>101</v>
      </c>
      <c r="N7" s="24" t="s">
        <v>102</v>
      </c>
      <c r="O7" s="24">
        <v>72.03</v>
      </c>
      <c r="P7" s="24">
        <v>29.12</v>
      </c>
      <c r="Q7" s="24">
        <v>85.12</v>
      </c>
      <c r="R7" s="24">
        <v>2750</v>
      </c>
      <c r="S7" s="24">
        <v>66631</v>
      </c>
      <c r="T7" s="24">
        <v>74.94</v>
      </c>
      <c r="U7" s="24">
        <v>889.12</v>
      </c>
      <c r="V7" s="24">
        <v>19395</v>
      </c>
      <c r="W7" s="24">
        <v>4.6399999999999997</v>
      </c>
      <c r="X7" s="24">
        <v>4179.96</v>
      </c>
      <c r="Y7" s="24">
        <v>116.41</v>
      </c>
      <c r="Z7" s="24">
        <v>122.72</v>
      </c>
      <c r="AA7" s="24">
        <v>112.62</v>
      </c>
      <c r="AB7" s="24">
        <v>121.32</v>
      </c>
      <c r="AC7" s="24">
        <v>104.48</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31.93</v>
      </c>
      <c r="AV7" s="24">
        <v>41.8</v>
      </c>
      <c r="AW7" s="24">
        <v>30.29</v>
      </c>
      <c r="AX7" s="24">
        <v>32.950000000000003</v>
      </c>
      <c r="AY7" s="24">
        <v>35.520000000000003</v>
      </c>
      <c r="AZ7" s="24">
        <v>55.6</v>
      </c>
      <c r="BA7" s="24">
        <v>59.4</v>
      </c>
      <c r="BB7" s="24">
        <v>68.27</v>
      </c>
      <c r="BC7" s="24">
        <v>74.790000000000006</v>
      </c>
      <c r="BD7" s="24">
        <v>73.930000000000007</v>
      </c>
      <c r="BE7" s="24">
        <v>82.75</v>
      </c>
      <c r="BF7" s="24">
        <v>1681.97</v>
      </c>
      <c r="BG7" s="24">
        <v>1451.21</v>
      </c>
      <c r="BH7" s="24">
        <v>1382.22</v>
      </c>
      <c r="BI7" s="24">
        <v>1295.31</v>
      </c>
      <c r="BJ7" s="24">
        <v>1282.69</v>
      </c>
      <c r="BK7" s="24">
        <v>789.08</v>
      </c>
      <c r="BL7" s="24">
        <v>747.84</v>
      </c>
      <c r="BM7" s="24">
        <v>804.98</v>
      </c>
      <c r="BN7" s="24">
        <v>767.56</v>
      </c>
      <c r="BO7" s="24">
        <v>795.22</v>
      </c>
      <c r="BP7" s="24">
        <v>602.55999999999995</v>
      </c>
      <c r="BQ7" s="24">
        <v>86.81</v>
      </c>
      <c r="BR7" s="24">
        <v>89.42</v>
      </c>
      <c r="BS7" s="24">
        <v>93.04</v>
      </c>
      <c r="BT7" s="24">
        <v>98.01</v>
      </c>
      <c r="BU7" s="24">
        <v>99.35</v>
      </c>
      <c r="BV7" s="24">
        <v>88.25</v>
      </c>
      <c r="BW7" s="24">
        <v>90.17</v>
      </c>
      <c r="BX7" s="24">
        <v>88.71</v>
      </c>
      <c r="BY7" s="24">
        <v>90.23</v>
      </c>
      <c r="BZ7" s="24">
        <v>90.78</v>
      </c>
      <c r="CA7" s="24">
        <v>97.94</v>
      </c>
      <c r="CB7" s="24">
        <v>160.54</v>
      </c>
      <c r="CC7" s="24">
        <v>156.74</v>
      </c>
      <c r="CD7" s="24">
        <v>150</v>
      </c>
      <c r="CE7" s="24">
        <v>142.86000000000001</v>
      </c>
      <c r="CF7" s="24">
        <v>141.09</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92.34</v>
      </c>
      <c r="CY7" s="24">
        <v>94.07</v>
      </c>
      <c r="CZ7" s="24">
        <v>94</v>
      </c>
      <c r="DA7" s="24">
        <v>94.94</v>
      </c>
      <c r="DB7" s="24">
        <v>95.73</v>
      </c>
      <c r="DC7" s="24">
        <v>90.72</v>
      </c>
      <c r="DD7" s="24">
        <v>91.07</v>
      </c>
      <c r="DE7" s="24">
        <v>90.67</v>
      </c>
      <c r="DF7" s="24">
        <v>90.62</v>
      </c>
      <c r="DG7" s="24">
        <v>90.79</v>
      </c>
      <c r="DH7" s="24">
        <v>96</v>
      </c>
      <c r="DI7" s="24">
        <v>3.36</v>
      </c>
      <c r="DJ7" s="24">
        <v>6.61</v>
      </c>
      <c r="DK7" s="24">
        <v>9.6</v>
      </c>
      <c r="DL7" s="24">
        <v>12.58</v>
      </c>
      <c r="DM7" s="24">
        <v>15.52</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LWB074</cp:lastModifiedBy>
  <cp:lastPrinted>2026-01-23T06:40:38Z</cp:lastPrinted>
  <dcterms:created xsi:type="dcterms:W3CDTF">2025-12-23T05:59:14Z</dcterms:created>
  <dcterms:modified xsi:type="dcterms:W3CDTF">2026-01-23T06:40:45Z</dcterms:modified>
  <cp:category/>
</cp:coreProperties>
</file>