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6763EDE8-F359-466F-BC2D-4D31FC08B32B}" xr6:coauthVersionLast="47" xr6:coauthVersionMax="47" xr10:uidLastSave="{00000000-0000-0000-0000-000000000000}"/>
  <workbookProtection workbookAlgorithmName="SHA-512" workbookHashValue="q77Dxxkp5xdRYUHvuXWzRRalArFCHSiCZ7Z8Gjg8aP0HnG7wFm7HT9CBwLFy9KLz5etunpYf1QYxPNHbsURICg==" workbookSaltValue="OcXUls25u1U6HStntMJA3A=="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IT76" i="4" l="1"/>
  <c r="CS51" i="4"/>
  <c r="HJ30" i="4"/>
  <c r="CS30" i="4"/>
  <c r="BZ76" i="4"/>
  <c r="MA51" i="4"/>
  <c r="MI76" i="4"/>
  <c r="HJ51" i="4"/>
  <c r="MA30" i="4"/>
  <c r="C11" i="5"/>
  <c r="D11" i="5"/>
  <c r="E11" i="5"/>
  <c r="B11" i="5"/>
  <c r="LH51" i="4" l="1"/>
  <c r="LT76" i="4"/>
  <c r="GQ51" i="4"/>
  <c r="LH30" i="4"/>
  <c r="IE76" i="4"/>
  <c r="BZ51" i="4"/>
  <c r="GQ30" i="4"/>
  <c r="BZ30" i="4"/>
  <c r="BK76" i="4"/>
  <c r="AV76" i="4"/>
  <c r="KO51" i="4"/>
  <c r="LE76" i="4"/>
  <c r="FX51" i="4"/>
  <c r="KO30" i="4"/>
  <c r="HP76" i="4"/>
  <c r="BG51" i="4"/>
  <c r="FX30" i="4"/>
  <c r="BG30" i="4"/>
  <c r="FE30" i="4"/>
  <c r="AN30" i="4"/>
  <c r="AG76" i="4"/>
  <c r="JV51" i="4"/>
  <c r="KP76" i="4"/>
  <c r="FE51" i="4"/>
  <c r="JV30" i="4"/>
  <c r="HA76" i="4"/>
  <c r="AN51" i="4"/>
  <c r="GL76" i="4"/>
  <c r="U51" i="4"/>
  <c r="EL30" i="4"/>
  <c r="U30" i="4"/>
  <c r="R76" i="4"/>
  <c r="JC51" i="4"/>
  <c r="KA76" i="4"/>
  <c r="EL51" i="4"/>
  <c r="JC30"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<sst xmlns="http://schemas.openxmlformats.org/spreadsheetml/2006/main" count="278" uniqueCount="127">
  <si>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</si>
  <si>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</si>
  <si>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</si>
  <si>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</si>
  <si>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</si>
  <si>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</si>
  <si>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</si>
  <si>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</si>
  <si>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</si>
  <si>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</si>
  <si>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</si>
  <si>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</si>
  <si>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</si>
  <si>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</si>
  <si>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</si>
  <si>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</si>
  <si>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</si>
  <si>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</si>
  <si>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</si>
  <si>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</si>
  <si>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</si>
  <si>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</si>
  <si>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</si>
  <si>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</si>
  <si>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</si>
  <si>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</si>
  <si>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</si>
  <si>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</si>
  <si>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</si>
  <si>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</si>
  <si>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</si>
  <si>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</si>
  <si>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</si>
  <si>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</si>
  <si>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</si>
  <si>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</si>
  <si>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</si>
  <si>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</si>
  <si>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</si>
  <si>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</si>
  <si>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</si>
  <si>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</si>
  <si>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</si>
  <si>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</si>
  <si>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</si>
  <si>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</si>
  <si>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</si>
  <si>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</si>
  <si>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</si>
  <si>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</si>
  <si>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</si>
  <si>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</si>
  <si>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</si>
  <si>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</si>
  <si>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</si>
  <si>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</si>
  <si>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</si>
  <si>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</si>
  <si>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</si>
  <si>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</si>
  <si>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</si>
  <si>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</si>
  <si>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</si>
  <si>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</si>
  <si>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</si>
  <si>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</si>
  <si>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</si>
  <si>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</si>
  <si>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</si>
  <si>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</si>
  <si>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</si>
  <si>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</si>
  <si>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</si>
  <si>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</si>
  <si>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</si>
  <si>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</si>
  <si>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</si>
  <si>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</si>
  <si>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</si>
  <si>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</si>
  <si>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</si>
  <si>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</si>
  <si>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</si>
  <si>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</si>
  <si>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</si>
  <si>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</si>
  <si>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</si>
  <si>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</si>
  <si>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</si>
  <si>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</si>
  <si>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</si>
  <si>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</si>
  <si>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</si>
  <si>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</si>
  <si>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</si>
  <si>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</si>
  <si>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</si>
  <si>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</si>
  <si>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</si>
  <si>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</si>
  <si>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</si>
  <si>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</si>
  <si>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</si>
  <si>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</si>
  <si>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</si>
  <si>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</si>
  <si>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長浦駅臨海駐車場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</si>
  <si>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</si>
  <si>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</si>
  <si>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</si>
  <si>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</si>
  <si>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</si>
  <si>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</si>
  <si>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</si>
  <si>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</si>
  <si>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</si>
  <si>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</si>
  <si>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</si>
  <si>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</si>
  <si>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</si>
  <si>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</si>
  <si>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</si>
  <si>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</si>
  <si>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収益的収支比率は赤字であり、売上高GOP比率、EBITDAにおいても低い水準であることから、稼働率の低さが要因であると考えられる。このことから稼働率の底上げのための対策を検討する必要がある。
　また、当該用地は県より行政財産の貸し付けを受けていることや自動ゲート等の維持管理費のほうが総収益より高くなっているため、繰入金が発生している。</t>
    <phoneticPr fontId="5"/>
  </si>
  <si>
    <t>　当該施設においては入退場を自動ゲートによる無人管理で行っており、人件費等は要していないが、収支状況が赤字に転じたことから設備投資見込額については、必要最小限の修繕を行っていくこととしたい。</t>
    <phoneticPr fontId="5"/>
  </si>
  <si>
    <t>　周辺企業の大口利用が見込まれるものの、稼働率が低く、駐車場としての需要が小さいため当該施設を駐車場として使用することが適当かどうか検討する必要がある。
　当該施設用地は県より行政財産の貸し付けを受けている土地であり、稼働率を勘案し、駐車場規模を縮小することも検討する必要がある。</t>
    <phoneticPr fontId="5"/>
  </si>
  <si>
    <t>　稼働率が低い水準であることが収益的収支比率及び売上高GOP比率の数値の低さの要因となっている。営業費用の抑制と併せて対策を検討していく必要がある。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</si>
</sst>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66.2</c:v>
                </c:pt>
                <c:pt idx="1">
                  <c:v>136.19999999999999</c:v>
                </c:pt>
                <c:pt idx="2">
                  <c:v>43.7</c:v>
                </c:pt>
                <c:pt idx="3">
                  <c:v>31.2</c:v>
                </c:pt>
                <c:pt idx="4">
                  <c:v>41.6</c:v>
                </c:pt>
              </c:numCache>
            </c:numRef>
          </c:val>
          <c:extLst>
            <c:ext xmlns:c16="http://schemas.microsoft.com/office/drawing/2014/chart" uri="{C3380CC4-5D6E-409C-BE32-E72D297353CC}">
              <c16:uniqueId val="{00000000-D6A7-4603-8678-72BED1E0F65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D6A7-4603-8678-72BED1E0F65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EE5-4185-9001-01F5348A5B6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FEE5-4185-9001-01F5348A5B6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3D8-481D-85B4-499E4E5D45C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3D8-481D-85B4-499E4E5D45C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6FC-4CDA-8C34-1DCD6E9CD42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6FC-4CDA-8C34-1DCD6E9CD42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22.3</c:v>
                </c:pt>
                <c:pt idx="1">
                  <c:v>0</c:v>
                </c:pt>
                <c:pt idx="2">
                  <c:v>15.6</c:v>
                </c:pt>
                <c:pt idx="3">
                  <c:v>22.5</c:v>
                </c:pt>
                <c:pt idx="4">
                  <c:v>10.3</c:v>
                </c:pt>
              </c:numCache>
            </c:numRef>
          </c:val>
          <c:extLst>
            <c:ext xmlns:c16="http://schemas.microsoft.com/office/drawing/2014/chart" uri="{C3380CC4-5D6E-409C-BE32-E72D297353CC}">
              <c16:uniqueId val="{00000000-B763-4A43-8952-B908C5A135A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B763-4A43-8952-B908C5A135A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683</c:v>
                </c:pt>
                <c:pt idx="1">
                  <c:v>0</c:v>
                </c:pt>
                <c:pt idx="2">
                  <c:v>382</c:v>
                </c:pt>
                <c:pt idx="3">
                  <c:v>545</c:v>
                </c:pt>
                <c:pt idx="4">
                  <c:v>0</c:v>
                </c:pt>
              </c:numCache>
            </c:numRef>
          </c:val>
          <c:extLst>
            <c:ext xmlns:c16="http://schemas.microsoft.com/office/drawing/2014/chart" uri="{C3380CC4-5D6E-409C-BE32-E72D297353CC}">
              <c16:uniqueId val="{00000000-1531-48B2-9469-D71AB6320F8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1531-48B2-9469-D71AB6320F8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4.3</c:v>
                </c:pt>
                <c:pt idx="1">
                  <c:v>17.399999999999999</c:v>
                </c:pt>
                <c:pt idx="2">
                  <c:v>5.8</c:v>
                </c:pt>
                <c:pt idx="3">
                  <c:v>4.3</c:v>
                </c:pt>
                <c:pt idx="4">
                  <c:v>4.3</c:v>
                </c:pt>
              </c:numCache>
            </c:numRef>
          </c:val>
          <c:extLst>
            <c:ext xmlns:c16="http://schemas.microsoft.com/office/drawing/2014/chart" uri="{C3380CC4-5D6E-409C-BE32-E72D297353CC}">
              <c16:uniqueId val="{00000000-55A1-4756-A7D9-9B3080866BC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55A1-4756-A7D9-9B3080866BC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-51</c:v>
                </c:pt>
                <c:pt idx="1">
                  <c:v>26.6</c:v>
                </c:pt>
                <c:pt idx="2">
                  <c:v>-97.9</c:v>
                </c:pt>
                <c:pt idx="3">
                  <c:v>-162</c:v>
                </c:pt>
                <c:pt idx="4">
                  <c:v>-117.8</c:v>
                </c:pt>
              </c:numCache>
            </c:numRef>
          </c:val>
          <c:extLst>
            <c:ext xmlns:c16="http://schemas.microsoft.com/office/drawing/2014/chart" uri="{C3380CC4-5D6E-409C-BE32-E72D297353CC}">
              <c16:uniqueId val="{00000000-E2EC-4947-BE58-8B5158F2959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E2EC-4947-BE58-8B5158F2959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-1191</c:v>
                </c:pt>
                <c:pt idx="1">
                  <c:v>1339</c:v>
                </c:pt>
                <c:pt idx="2">
                  <c:v>-1763</c:v>
                </c:pt>
                <c:pt idx="3">
                  <c:v>-2356</c:v>
                </c:pt>
                <c:pt idx="4">
                  <c:v>-1976</c:v>
                </c:pt>
              </c:numCache>
            </c:numRef>
          </c:val>
          <c:extLst>
            <c:ext xmlns:c16="http://schemas.microsoft.com/office/drawing/2014/chart" uri="{C3380CC4-5D6E-409C-BE32-E72D297353CC}">
              <c16:uniqueId val="{00000000-A270-4983-B045-5F6A6F49F13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A270-4983-B045-5F6A6F49F13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E63"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千葉県袖ケ浦市　長浦駅臨海駐車場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2263</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69</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500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123</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66.2</v>
      </c>
      <c r="V31" s="113"/>
      <c r="W31" s="113"/>
      <c r="X31" s="113"/>
      <c r="Y31" s="113"/>
      <c r="Z31" s="113"/>
      <c r="AA31" s="113"/>
      <c r="AB31" s="113"/>
      <c r="AC31" s="113"/>
      <c r="AD31" s="113"/>
      <c r="AE31" s="113"/>
      <c r="AF31" s="113"/>
      <c r="AG31" s="113"/>
      <c r="AH31" s="113"/>
      <c r="AI31" s="113"/>
      <c r="AJ31" s="113"/>
      <c r="AK31" s="113"/>
      <c r="AL31" s="113"/>
      <c r="AM31" s="113"/>
      <c r="AN31" s="113">
        <f>データ!Z7</f>
        <v>136.19999999999999</v>
      </c>
      <c r="AO31" s="113"/>
      <c r="AP31" s="113"/>
      <c r="AQ31" s="113"/>
      <c r="AR31" s="113"/>
      <c r="AS31" s="113"/>
      <c r="AT31" s="113"/>
      <c r="AU31" s="113"/>
      <c r="AV31" s="113"/>
      <c r="AW31" s="113"/>
      <c r="AX31" s="113"/>
      <c r="AY31" s="113"/>
      <c r="AZ31" s="113"/>
      <c r="BA31" s="113"/>
      <c r="BB31" s="113"/>
      <c r="BC31" s="113"/>
      <c r="BD31" s="113"/>
      <c r="BE31" s="113"/>
      <c r="BF31" s="113"/>
      <c r="BG31" s="113">
        <f>データ!AA7</f>
        <v>43.7</v>
      </c>
      <c r="BH31" s="113"/>
      <c r="BI31" s="113"/>
      <c r="BJ31" s="113"/>
      <c r="BK31" s="113"/>
      <c r="BL31" s="113"/>
      <c r="BM31" s="113"/>
      <c r="BN31" s="113"/>
      <c r="BO31" s="113"/>
      <c r="BP31" s="113"/>
      <c r="BQ31" s="113"/>
      <c r="BR31" s="113"/>
      <c r="BS31" s="113"/>
      <c r="BT31" s="113"/>
      <c r="BU31" s="113"/>
      <c r="BV31" s="113"/>
      <c r="BW31" s="113"/>
      <c r="BX31" s="113"/>
      <c r="BY31" s="113"/>
      <c r="BZ31" s="113">
        <f>データ!AB7</f>
        <v>31.2</v>
      </c>
      <c r="CA31" s="113"/>
      <c r="CB31" s="113"/>
      <c r="CC31" s="113"/>
      <c r="CD31" s="113"/>
      <c r="CE31" s="113"/>
      <c r="CF31" s="113"/>
      <c r="CG31" s="113"/>
      <c r="CH31" s="113"/>
      <c r="CI31" s="113"/>
      <c r="CJ31" s="113"/>
      <c r="CK31" s="113"/>
      <c r="CL31" s="113"/>
      <c r="CM31" s="113"/>
      <c r="CN31" s="113"/>
      <c r="CO31" s="113"/>
      <c r="CP31" s="113"/>
      <c r="CQ31" s="113"/>
      <c r="CR31" s="113"/>
      <c r="CS31" s="113">
        <f>データ!AC7</f>
        <v>41.6</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22.3</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15.6</v>
      </c>
      <c r="FY31" s="113"/>
      <c r="FZ31" s="113"/>
      <c r="GA31" s="113"/>
      <c r="GB31" s="113"/>
      <c r="GC31" s="113"/>
      <c r="GD31" s="113"/>
      <c r="GE31" s="113"/>
      <c r="GF31" s="113"/>
      <c r="GG31" s="113"/>
      <c r="GH31" s="113"/>
      <c r="GI31" s="113"/>
      <c r="GJ31" s="113"/>
      <c r="GK31" s="113"/>
      <c r="GL31" s="113"/>
      <c r="GM31" s="113"/>
      <c r="GN31" s="113"/>
      <c r="GO31" s="113"/>
      <c r="GP31" s="113"/>
      <c r="GQ31" s="113">
        <f>データ!AM7</f>
        <v>22.5</v>
      </c>
      <c r="GR31" s="113"/>
      <c r="GS31" s="113"/>
      <c r="GT31" s="113"/>
      <c r="GU31" s="113"/>
      <c r="GV31" s="113"/>
      <c r="GW31" s="113"/>
      <c r="GX31" s="113"/>
      <c r="GY31" s="113"/>
      <c r="GZ31" s="113"/>
      <c r="HA31" s="113"/>
      <c r="HB31" s="113"/>
      <c r="HC31" s="113"/>
      <c r="HD31" s="113"/>
      <c r="HE31" s="113"/>
      <c r="HF31" s="113"/>
      <c r="HG31" s="113"/>
      <c r="HH31" s="113"/>
      <c r="HI31" s="113"/>
      <c r="HJ31" s="113">
        <f>データ!AN7</f>
        <v>10.3</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4.3</v>
      </c>
      <c r="JD31" s="115"/>
      <c r="JE31" s="115"/>
      <c r="JF31" s="115"/>
      <c r="JG31" s="115"/>
      <c r="JH31" s="115"/>
      <c r="JI31" s="115"/>
      <c r="JJ31" s="115"/>
      <c r="JK31" s="115"/>
      <c r="JL31" s="115"/>
      <c r="JM31" s="115"/>
      <c r="JN31" s="115"/>
      <c r="JO31" s="115"/>
      <c r="JP31" s="115"/>
      <c r="JQ31" s="115"/>
      <c r="JR31" s="115"/>
      <c r="JS31" s="115"/>
      <c r="JT31" s="115"/>
      <c r="JU31" s="116"/>
      <c r="JV31" s="114">
        <f>データ!DL7</f>
        <v>17.399999999999999</v>
      </c>
      <c r="JW31" s="115"/>
      <c r="JX31" s="115"/>
      <c r="JY31" s="115"/>
      <c r="JZ31" s="115"/>
      <c r="KA31" s="115"/>
      <c r="KB31" s="115"/>
      <c r="KC31" s="115"/>
      <c r="KD31" s="115"/>
      <c r="KE31" s="115"/>
      <c r="KF31" s="115"/>
      <c r="KG31" s="115"/>
      <c r="KH31" s="115"/>
      <c r="KI31" s="115"/>
      <c r="KJ31" s="115"/>
      <c r="KK31" s="115"/>
      <c r="KL31" s="115"/>
      <c r="KM31" s="115"/>
      <c r="KN31" s="116"/>
      <c r="KO31" s="114">
        <f>データ!DM7</f>
        <v>5.8</v>
      </c>
      <c r="KP31" s="115"/>
      <c r="KQ31" s="115"/>
      <c r="KR31" s="115"/>
      <c r="KS31" s="115"/>
      <c r="KT31" s="115"/>
      <c r="KU31" s="115"/>
      <c r="KV31" s="115"/>
      <c r="KW31" s="115"/>
      <c r="KX31" s="115"/>
      <c r="KY31" s="115"/>
      <c r="KZ31" s="115"/>
      <c r="LA31" s="115"/>
      <c r="LB31" s="115"/>
      <c r="LC31" s="115"/>
      <c r="LD31" s="115"/>
      <c r="LE31" s="115"/>
      <c r="LF31" s="115"/>
      <c r="LG31" s="116"/>
      <c r="LH31" s="114">
        <f>データ!DN7</f>
        <v>4.3</v>
      </c>
      <c r="LI31" s="115"/>
      <c r="LJ31" s="115"/>
      <c r="LK31" s="115"/>
      <c r="LL31" s="115"/>
      <c r="LM31" s="115"/>
      <c r="LN31" s="115"/>
      <c r="LO31" s="115"/>
      <c r="LP31" s="115"/>
      <c r="LQ31" s="115"/>
      <c r="LR31" s="115"/>
      <c r="LS31" s="115"/>
      <c r="LT31" s="115"/>
      <c r="LU31" s="115"/>
      <c r="LV31" s="115"/>
      <c r="LW31" s="115"/>
      <c r="LX31" s="115"/>
      <c r="LY31" s="115"/>
      <c r="LZ31" s="116"/>
      <c r="MA31" s="114">
        <f>データ!DO7</f>
        <v>4.3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124</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125</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0">
        <f>データ!AU7</f>
        <v>683</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382</v>
      </c>
      <c r="BH52" s="120"/>
      <c r="BI52" s="120"/>
      <c r="BJ52" s="120"/>
      <c r="BK52" s="120"/>
      <c r="BL52" s="120"/>
      <c r="BM52" s="120"/>
      <c r="BN52" s="120"/>
      <c r="BO52" s="120"/>
      <c r="BP52" s="120"/>
      <c r="BQ52" s="120"/>
      <c r="BR52" s="120"/>
      <c r="BS52" s="120"/>
      <c r="BT52" s="120"/>
      <c r="BU52" s="120"/>
      <c r="BV52" s="120"/>
      <c r="BW52" s="120"/>
      <c r="BX52" s="120"/>
      <c r="BY52" s="120"/>
      <c r="BZ52" s="120">
        <f>データ!AX7</f>
        <v>545</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-51</v>
      </c>
      <c r="EM52" s="113"/>
      <c r="EN52" s="113"/>
      <c r="EO52" s="113"/>
      <c r="EP52" s="113"/>
      <c r="EQ52" s="113"/>
      <c r="ER52" s="113"/>
      <c r="ES52" s="113"/>
      <c r="ET52" s="113"/>
      <c r="EU52" s="113"/>
      <c r="EV52" s="113"/>
      <c r="EW52" s="113"/>
      <c r="EX52" s="113"/>
      <c r="EY52" s="113"/>
      <c r="EZ52" s="113"/>
      <c r="FA52" s="113"/>
      <c r="FB52" s="113"/>
      <c r="FC52" s="113"/>
      <c r="FD52" s="113"/>
      <c r="FE52" s="113">
        <f>データ!BG7</f>
        <v>26.6</v>
      </c>
      <c r="FF52" s="113"/>
      <c r="FG52" s="113"/>
      <c r="FH52" s="113"/>
      <c r="FI52" s="113"/>
      <c r="FJ52" s="113"/>
      <c r="FK52" s="113"/>
      <c r="FL52" s="113"/>
      <c r="FM52" s="113"/>
      <c r="FN52" s="113"/>
      <c r="FO52" s="113"/>
      <c r="FP52" s="113"/>
      <c r="FQ52" s="113"/>
      <c r="FR52" s="113"/>
      <c r="FS52" s="113"/>
      <c r="FT52" s="113"/>
      <c r="FU52" s="113"/>
      <c r="FV52" s="113"/>
      <c r="FW52" s="113"/>
      <c r="FX52" s="113">
        <f>データ!BH7</f>
        <v>-97.9</v>
      </c>
      <c r="FY52" s="113"/>
      <c r="FZ52" s="113"/>
      <c r="GA52" s="113"/>
      <c r="GB52" s="113"/>
      <c r="GC52" s="113"/>
      <c r="GD52" s="113"/>
      <c r="GE52" s="113"/>
      <c r="GF52" s="113"/>
      <c r="GG52" s="113"/>
      <c r="GH52" s="113"/>
      <c r="GI52" s="113"/>
      <c r="GJ52" s="113"/>
      <c r="GK52" s="113"/>
      <c r="GL52" s="113"/>
      <c r="GM52" s="113"/>
      <c r="GN52" s="113"/>
      <c r="GO52" s="113"/>
      <c r="GP52" s="113"/>
      <c r="GQ52" s="113">
        <f>データ!BI7</f>
        <v>-162</v>
      </c>
      <c r="GR52" s="113"/>
      <c r="GS52" s="113"/>
      <c r="GT52" s="113"/>
      <c r="GU52" s="113"/>
      <c r="GV52" s="113"/>
      <c r="GW52" s="113"/>
      <c r="GX52" s="113"/>
      <c r="GY52" s="113"/>
      <c r="GZ52" s="113"/>
      <c r="HA52" s="113"/>
      <c r="HB52" s="113"/>
      <c r="HC52" s="113"/>
      <c r="HD52" s="113"/>
      <c r="HE52" s="113"/>
      <c r="HF52" s="113"/>
      <c r="HG52" s="113"/>
      <c r="HH52" s="113"/>
      <c r="HI52" s="113"/>
      <c r="HJ52" s="113">
        <f>データ!BJ7</f>
        <v>-117.8</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-1191</v>
      </c>
      <c r="JD52" s="120"/>
      <c r="JE52" s="120"/>
      <c r="JF52" s="120"/>
      <c r="JG52" s="120"/>
      <c r="JH52" s="120"/>
      <c r="JI52" s="120"/>
      <c r="JJ52" s="120"/>
      <c r="JK52" s="120"/>
      <c r="JL52" s="120"/>
      <c r="JM52" s="120"/>
      <c r="JN52" s="120"/>
      <c r="JO52" s="120"/>
      <c r="JP52" s="120"/>
      <c r="JQ52" s="120"/>
      <c r="JR52" s="120"/>
      <c r="JS52" s="120"/>
      <c r="JT52" s="120"/>
      <c r="JU52" s="120"/>
      <c r="JV52" s="120">
        <f>データ!BR7</f>
        <v>1339</v>
      </c>
      <c r="JW52" s="120"/>
      <c r="JX52" s="120"/>
      <c r="JY52" s="120"/>
      <c r="JZ52" s="120"/>
      <c r="KA52" s="120"/>
      <c r="KB52" s="120"/>
      <c r="KC52" s="120"/>
      <c r="KD52" s="120"/>
      <c r="KE52" s="120"/>
      <c r="KF52" s="120"/>
      <c r="KG52" s="120"/>
      <c r="KH52" s="120"/>
      <c r="KI52" s="120"/>
      <c r="KJ52" s="120"/>
      <c r="KK52" s="120"/>
      <c r="KL52" s="120"/>
      <c r="KM52" s="120"/>
      <c r="KN52" s="120"/>
      <c r="KO52" s="120">
        <f>データ!BS7</f>
        <v>-1763</v>
      </c>
      <c r="KP52" s="120"/>
      <c r="KQ52" s="120"/>
      <c r="KR52" s="120"/>
      <c r="KS52" s="120"/>
      <c r="KT52" s="120"/>
      <c r="KU52" s="120"/>
      <c r="KV52" s="120"/>
      <c r="KW52" s="120"/>
      <c r="KX52" s="120"/>
      <c r="KY52" s="120"/>
      <c r="KZ52" s="120"/>
      <c r="LA52" s="120"/>
      <c r="LB52" s="120"/>
      <c r="LC52" s="120"/>
      <c r="LD52" s="120"/>
      <c r="LE52" s="120"/>
      <c r="LF52" s="120"/>
      <c r="LG52" s="120"/>
      <c r="LH52" s="120">
        <f>データ!BT7</f>
        <v>-2356</v>
      </c>
      <c r="LI52" s="120"/>
      <c r="LJ52" s="120"/>
      <c r="LK52" s="120"/>
      <c r="LL52" s="120"/>
      <c r="LM52" s="120"/>
      <c r="LN52" s="120"/>
      <c r="LO52" s="120"/>
      <c r="LP52" s="120"/>
      <c r="LQ52" s="120"/>
      <c r="LR52" s="120"/>
      <c r="LS52" s="120"/>
      <c r="LT52" s="120"/>
      <c r="LU52" s="120"/>
      <c r="LV52" s="120"/>
      <c r="LW52" s="120"/>
      <c r="LX52" s="120"/>
      <c r="LY52" s="120"/>
      <c r="LZ52" s="120"/>
      <c r="MA52" s="120">
        <f>データ!BU7</f>
        <v>-1976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126</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133517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RCcuiU0+KI/Li0EfU8VlNJDN78vp2dQgaOYDdUdjug4nMDS53zhaixgwk4V6Caego6aArZ/bmIIRLHGT0ahYAA==" saltValue="Ecz1P+sNQVo6+4GxwOMeo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100</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2">
      <c r="A6" s="37" t="s">
        <v>101</v>
      </c>
      <c r="B6" s="48">
        <f>B8</f>
        <v>2024</v>
      </c>
      <c r="C6" s="48">
        <f t="shared" ref="C6:X6" si="1">C8</f>
        <v>122297</v>
      </c>
      <c r="D6" s="48">
        <f t="shared" si="1"/>
        <v>47</v>
      </c>
      <c r="E6" s="48">
        <f t="shared" si="1"/>
        <v>14</v>
      </c>
      <c r="F6" s="48">
        <f t="shared" si="1"/>
        <v>0</v>
      </c>
      <c r="G6" s="48">
        <f t="shared" si="1"/>
        <v>1</v>
      </c>
      <c r="H6" s="48" t="str">
        <f>SUBSTITUTE(H8,"　","")</f>
        <v>千葉県袖ケ浦市</v>
      </c>
      <c r="I6" s="48" t="str">
        <f t="shared" si="1"/>
        <v>長浦駅臨海駐車場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32</v>
      </c>
      <c r="S6" s="50" t="str">
        <f t="shared" si="1"/>
        <v>駅</v>
      </c>
      <c r="T6" s="50" t="str">
        <f t="shared" si="1"/>
        <v>無</v>
      </c>
      <c r="U6" s="51">
        <f t="shared" si="1"/>
        <v>2263</v>
      </c>
      <c r="V6" s="51">
        <f t="shared" si="1"/>
        <v>69</v>
      </c>
      <c r="W6" s="51">
        <f t="shared" si="1"/>
        <v>500</v>
      </c>
      <c r="X6" s="50" t="str">
        <f t="shared" si="1"/>
        <v>代行制</v>
      </c>
      <c r="Y6" s="52">
        <f>IF(Y8="-",NA(),Y8)</f>
        <v>66.2</v>
      </c>
      <c r="Z6" s="52">
        <f t="shared" ref="Z6:AH6" si="2">IF(Z8="-",NA(),Z8)</f>
        <v>136.19999999999999</v>
      </c>
      <c r="AA6" s="52">
        <f t="shared" si="2"/>
        <v>43.7</v>
      </c>
      <c r="AB6" s="52">
        <f t="shared" si="2"/>
        <v>31.2</v>
      </c>
      <c r="AC6" s="52">
        <f t="shared" si="2"/>
        <v>41.6</v>
      </c>
      <c r="AD6" s="52">
        <f t="shared" si="2"/>
        <v>383.4</v>
      </c>
      <c r="AE6" s="52">
        <f t="shared" si="2"/>
        <v>338.4</v>
      </c>
      <c r="AF6" s="52">
        <f t="shared" si="2"/>
        <v>1268.9000000000001</v>
      </c>
      <c r="AG6" s="52">
        <f t="shared" si="2"/>
        <v>2075.9</v>
      </c>
      <c r="AH6" s="52">
        <f t="shared" si="2"/>
        <v>1433.6</v>
      </c>
      <c r="AI6" s="49" t="str">
        <f>IF(AI8="-","",IF(AI8="-","【-】","【"&amp;SUBSTITUTE(TEXT(AI8,"#,##0.0"),"-","△")&amp;"】"))</f>
        <v>【1,604.7】</v>
      </c>
      <c r="AJ6" s="52">
        <f>IF(AJ8="-",NA(),AJ8)</f>
        <v>22.3</v>
      </c>
      <c r="AK6" s="52">
        <f t="shared" ref="AK6:AS6" si="3">IF(AK8="-",NA(),AK8)</f>
        <v>0</v>
      </c>
      <c r="AL6" s="52">
        <f t="shared" si="3"/>
        <v>15.6</v>
      </c>
      <c r="AM6" s="52">
        <f t="shared" si="3"/>
        <v>22.5</v>
      </c>
      <c r="AN6" s="52">
        <f t="shared" si="3"/>
        <v>10.3</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683</v>
      </c>
      <c r="AV6" s="53">
        <f t="shared" ref="AV6:BD6" si="4">IF(AV8="-",NA(),AV8)</f>
        <v>0</v>
      </c>
      <c r="AW6" s="53">
        <f t="shared" si="4"/>
        <v>382</v>
      </c>
      <c r="AX6" s="53">
        <f t="shared" si="4"/>
        <v>545</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-51</v>
      </c>
      <c r="BG6" s="52">
        <f t="shared" ref="BG6:BO6" si="5">IF(BG8="-",NA(),BG8)</f>
        <v>26.6</v>
      </c>
      <c r="BH6" s="52">
        <f t="shared" si="5"/>
        <v>-97.9</v>
      </c>
      <c r="BI6" s="52">
        <f t="shared" si="5"/>
        <v>-162</v>
      </c>
      <c r="BJ6" s="52">
        <f t="shared" si="5"/>
        <v>-117.8</v>
      </c>
      <c r="BK6" s="52">
        <f t="shared" si="5"/>
        <v>-122.5</v>
      </c>
      <c r="BL6" s="52">
        <f t="shared" si="5"/>
        <v>8.5</v>
      </c>
      <c r="BM6" s="52">
        <f t="shared" si="5"/>
        <v>26.6</v>
      </c>
      <c r="BN6" s="52">
        <f t="shared" si="5"/>
        <v>35.4</v>
      </c>
      <c r="BO6" s="52">
        <f t="shared" si="5"/>
        <v>27.3</v>
      </c>
      <c r="BP6" s="49" t="str">
        <f>IF(BP8="-","",IF(BP8="-","【-】","【"&amp;SUBSTITUTE(TEXT(BP8,"#,##0.0"),"-","△")&amp;"】"))</f>
        <v>【2.0】</v>
      </c>
      <c r="BQ6" s="53">
        <f>IF(BQ8="-",NA(),BQ8)</f>
        <v>-1191</v>
      </c>
      <c r="BR6" s="53">
        <f t="shared" ref="BR6:BZ6" si="6">IF(BR8="-",NA(),BR8)</f>
        <v>1339</v>
      </c>
      <c r="BS6" s="53">
        <f t="shared" si="6"/>
        <v>-1763</v>
      </c>
      <c r="BT6" s="53">
        <f t="shared" si="6"/>
        <v>-2356</v>
      </c>
      <c r="BU6" s="53">
        <f t="shared" si="6"/>
        <v>-1976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102</v>
      </c>
      <c r="CM6" s="51">
        <f t="shared" ref="CM6:CN6" si="7">CM8</f>
        <v>133517</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4.3</v>
      </c>
      <c r="DL6" s="52">
        <f t="shared" ref="DL6:DT6" si="9">IF(DL8="-",NA(),DL8)</f>
        <v>17.399999999999999</v>
      </c>
      <c r="DM6" s="52">
        <f t="shared" si="9"/>
        <v>5.8</v>
      </c>
      <c r="DN6" s="52">
        <f t="shared" si="9"/>
        <v>4.3</v>
      </c>
      <c r="DO6" s="52">
        <f t="shared" si="9"/>
        <v>4.3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103</v>
      </c>
      <c r="B7" s="48">
        <f t="shared" ref="B7:X7" si="10">B8</f>
        <v>2024</v>
      </c>
      <c r="C7" s="48">
        <f t="shared" si="10"/>
        <v>122297</v>
      </c>
      <c r="D7" s="48">
        <f t="shared" si="10"/>
        <v>47</v>
      </c>
      <c r="E7" s="48">
        <f t="shared" si="10"/>
        <v>14</v>
      </c>
      <c r="F7" s="48">
        <f t="shared" si="10"/>
        <v>0</v>
      </c>
      <c r="G7" s="48">
        <f t="shared" si="10"/>
        <v>1</v>
      </c>
      <c r="H7" s="48" t="str">
        <f t="shared" si="10"/>
        <v>千葉県　袖ケ浦市</v>
      </c>
      <c r="I7" s="48" t="str">
        <f t="shared" si="10"/>
        <v>長浦駅臨海駐車場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32</v>
      </c>
      <c r="S7" s="50" t="str">
        <f t="shared" si="10"/>
        <v>駅</v>
      </c>
      <c r="T7" s="50" t="str">
        <f t="shared" si="10"/>
        <v>無</v>
      </c>
      <c r="U7" s="51">
        <f t="shared" si="10"/>
        <v>2263</v>
      </c>
      <c r="V7" s="51">
        <f t="shared" si="10"/>
        <v>69</v>
      </c>
      <c r="W7" s="51">
        <f t="shared" si="10"/>
        <v>500</v>
      </c>
      <c r="X7" s="50" t="str">
        <f t="shared" si="10"/>
        <v>代行制</v>
      </c>
      <c r="Y7" s="52">
        <f>Y8</f>
        <v>66.2</v>
      </c>
      <c r="Z7" s="52">
        <f t="shared" ref="Z7:AH7" si="11">Z8</f>
        <v>136.19999999999999</v>
      </c>
      <c r="AA7" s="52">
        <f t="shared" si="11"/>
        <v>43.7</v>
      </c>
      <c r="AB7" s="52">
        <f t="shared" si="11"/>
        <v>31.2</v>
      </c>
      <c r="AC7" s="52">
        <f t="shared" si="11"/>
        <v>41.6</v>
      </c>
      <c r="AD7" s="52">
        <f t="shared" si="11"/>
        <v>383.4</v>
      </c>
      <c r="AE7" s="52">
        <f t="shared" si="11"/>
        <v>338.4</v>
      </c>
      <c r="AF7" s="52">
        <f t="shared" si="11"/>
        <v>1268.9000000000001</v>
      </c>
      <c r="AG7" s="52">
        <f t="shared" si="11"/>
        <v>2075.9</v>
      </c>
      <c r="AH7" s="52">
        <f t="shared" si="11"/>
        <v>1433.6</v>
      </c>
      <c r="AI7" s="49"/>
      <c r="AJ7" s="52">
        <f>AJ8</f>
        <v>22.3</v>
      </c>
      <c r="AK7" s="52">
        <f t="shared" ref="AK7:AS7" si="12">AK8</f>
        <v>0</v>
      </c>
      <c r="AL7" s="52">
        <f t="shared" si="12"/>
        <v>15.6</v>
      </c>
      <c r="AM7" s="52">
        <f t="shared" si="12"/>
        <v>22.5</v>
      </c>
      <c r="AN7" s="52">
        <f t="shared" si="12"/>
        <v>10.3</v>
      </c>
      <c r="AO7" s="52">
        <f t="shared" si="12"/>
        <v>10.199999999999999</v>
      </c>
      <c r="AP7" s="52">
        <f t="shared" si="12"/>
        <v>5.0999999999999996</v>
      </c>
      <c r="AQ7" s="52">
        <f t="shared" si="12"/>
        <v>1.9</v>
      </c>
      <c r="AR7" s="52">
        <f t="shared" si="12"/>
        <v>3.3</v>
      </c>
      <c r="AS7" s="52">
        <f t="shared" si="12"/>
        <v>3.8</v>
      </c>
      <c r="AT7" s="49"/>
      <c r="AU7" s="53">
        <f>AU8</f>
        <v>683</v>
      </c>
      <c r="AV7" s="53">
        <f t="shared" ref="AV7:BD7" si="13">AV8</f>
        <v>0</v>
      </c>
      <c r="AW7" s="53">
        <f t="shared" si="13"/>
        <v>382</v>
      </c>
      <c r="AX7" s="53">
        <f t="shared" si="13"/>
        <v>545</v>
      </c>
      <c r="AY7" s="53">
        <f t="shared" si="13"/>
        <v>0</v>
      </c>
      <c r="AZ7" s="53">
        <f t="shared" si="13"/>
        <v>407</v>
      </c>
      <c r="BA7" s="53">
        <f t="shared" si="13"/>
        <v>166</v>
      </c>
      <c r="BB7" s="53">
        <f t="shared" si="13"/>
        <v>18</v>
      </c>
      <c r="BC7" s="53">
        <f t="shared" si="13"/>
        <v>22</v>
      </c>
      <c r="BD7" s="53">
        <f t="shared" si="13"/>
        <v>59</v>
      </c>
      <c r="BE7" s="51"/>
      <c r="BF7" s="52">
        <f>BF8</f>
        <v>-51</v>
      </c>
      <c r="BG7" s="52">
        <f t="shared" ref="BG7:BO7" si="14">BG8</f>
        <v>26.6</v>
      </c>
      <c r="BH7" s="52">
        <f t="shared" si="14"/>
        <v>-97.9</v>
      </c>
      <c r="BI7" s="52">
        <f t="shared" si="14"/>
        <v>-162</v>
      </c>
      <c r="BJ7" s="52">
        <f t="shared" si="14"/>
        <v>-117.8</v>
      </c>
      <c r="BK7" s="52">
        <f t="shared" si="14"/>
        <v>-122.5</v>
      </c>
      <c r="BL7" s="52">
        <f t="shared" si="14"/>
        <v>8.5</v>
      </c>
      <c r="BM7" s="52">
        <f t="shared" si="14"/>
        <v>26.6</v>
      </c>
      <c r="BN7" s="52">
        <f t="shared" si="14"/>
        <v>35.4</v>
      </c>
      <c r="BO7" s="52">
        <f t="shared" si="14"/>
        <v>27.3</v>
      </c>
      <c r="BP7" s="49"/>
      <c r="BQ7" s="53">
        <f>BQ8</f>
        <v>-1191</v>
      </c>
      <c r="BR7" s="53">
        <f t="shared" ref="BR7:BZ7" si="15">BR8</f>
        <v>1339</v>
      </c>
      <c r="BS7" s="53">
        <f t="shared" si="15"/>
        <v>-1763</v>
      </c>
      <c r="BT7" s="53">
        <f t="shared" si="15"/>
        <v>-2356</v>
      </c>
      <c r="BU7" s="53">
        <f t="shared" si="15"/>
        <v>-1976</v>
      </c>
      <c r="BV7" s="53">
        <f t="shared" si="15"/>
        <v>2576</v>
      </c>
      <c r="BW7" s="53">
        <f t="shared" si="15"/>
        <v>4153</v>
      </c>
      <c r="BX7" s="53">
        <f t="shared" si="15"/>
        <v>6140</v>
      </c>
      <c r="BY7" s="53">
        <f t="shared" si="15"/>
        <v>9344</v>
      </c>
      <c r="BZ7" s="53">
        <f t="shared" si="15"/>
        <v>6621</v>
      </c>
      <c r="CA7" s="51"/>
      <c r="CB7" s="52" t="s">
        <v>104</v>
      </c>
      <c r="CC7" s="52" t="s">
        <v>104</v>
      </c>
      <c r="CD7" s="52" t="s">
        <v>104</v>
      </c>
      <c r="CE7" s="52" t="s">
        <v>104</v>
      </c>
      <c r="CF7" s="52" t="s">
        <v>104</v>
      </c>
      <c r="CG7" s="52" t="s">
        <v>104</v>
      </c>
      <c r="CH7" s="52" t="s">
        <v>104</v>
      </c>
      <c r="CI7" s="52" t="s">
        <v>104</v>
      </c>
      <c r="CJ7" s="52" t="s">
        <v>104</v>
      </c>
      <c r="CK7" s="52" t="s">
        <v>102</v>
      </c>
      <c r="CL7" s="49"/>
      <c r="CM7" s="51">
        <f>CM8</f>
        <v>133517</v>
      </c>
      <c r="CN7" s="51">
        <f>CN8</f>
        <v>0</v>
      </c>
      <c r="CO7" s="52" t="s">
        <v>104</v>
      </c>
      <c r="CP7" s="52" t="s">
        <v>104</v>
      </c>
      <c r="CQ7" s="52" t="s">
        <v>104</v>
      </c>
      <c r="CR7" s="52" t="s">
        <v>104</v>
      </c>
      <c r="CS7" s="52" t="s">
        <v>104</v>
      </c>
      <c r="CT7" s="52" t="s">
        <v>104</v>
      </c>
      <c r="CU7" s="52" t="s">
        <v>104</v>
      </c>
      <c r="CV7" s="52" t="s">
        <v>104</v>
      </c>
      <c r="CW7" s="52" t="s">
        <v>104</v>
      </c>
      <c r="CX7" s="52" t="s">
        <v>102</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4.3</v>
      </c>
      <c r="DL7" s="52">
        <f t="shared" ref="DL7:DT7" si="17">DL8</f>
        <v>17.399999999999999</v>
      </c>
      <c r="DM7" s="52">
        <f t="shared" si="17"/>
        <v>5.8</v>
      </c>
      <c r="DN7" s="52">
        <f t="shared" si="17"/>
        <v>4.3</v>
      </c>
      <c r="DO7" s="52">
        <f t="shared" si="17"/>
        <v>4.3</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122297</v>
      </c>
      <c r="D8" s="55">
        <v>47</v>
      </c>
      <c r="E8" s="55">
        <v>14</v>
      </c>
      <c r="F8" s="55">
        <v>0</v>
      </c>
      <c r="G8" s="55">
        <v>1</v>
      </c>
      <c r="H8" s="55" t="s">
        <v>105</v>
      </c>
      <c r="I8" s="55" t="s">
        <v>106</v>
      </c>
      <c r="J8" s="55" t="s">
        <v>107</v>
      </c>
      <c r="K8" s="55" t="s">
        <v>108</v>
      </c>
      <c r="L8" s="55" t="s">
        <v>109</v>
      </c>
      <c r="M8" s="55" t="s">
        <v>110</v>
      </c>
      <c r="N8" s="55" t="s">
        <v>111</v>
      </c>
      <c r="O8" s="56" t="s">
        <v>112</v>
      </c>
      <c r="P8" s="57" t="s">
        <v>113</v>
      </c>
      <c r="Q8" s="57" t="s">
        <v>114</v>
      </c>
      <c r="R8" s="58">
        <v>32</v>
      </c>
      <c r="S8" s="57" t="s">
        <v>115</v>
      </c>
      <c r="T8" s="57" t="s">
        <v>116</v>
      </c>
      <c r="U8" s="58">
        <v>2263</v>
      </c>
      <c r="V8" s="58">
        <v>69</v>
      </c>
      <c r="W8" s="58">
        <v>500</v>
      </c>
      <c r="X8" s="57" t="s">
        <v>117</v>
      </c>
      <c r="Y8" s="59">
        <v>66.2</v>
      </c>
      <c r="Z8" s="59">
        <v>136.19999999999999</v>
      </c>
      <c r="AA8" s="59">
        <v>43.7</v>
      </c>
      <c r="AB8" s="59">
        <v>31.2</v>
      </c>
      <c r="AC8" s="59">
        <v>41.6</v>
      </c>
      <c r="AD8" s="59">
        <v>383.4</v>
      </c>
      <c r="AE8" s="59">
        <v>338.4</v>
      </c>
      <c r="AF8" s="59">
        <v>1268.9000000000001</v>
      </c>
      <c r="AG8" s="59">
        <v>2075.9</v>
      </c>
      <c r="AH8" s="59">
        <v>1433.6</v>
      </c>
      <c r="AI8" s="56">
        <v>1604.7</v>
      </c>
      <c r="AJ8" s="59">
        <v>22.3</v>
      </c>
      <c r="AK8" s="59">
        <v>0</v>
      </c>
      <c r="AL8" s="59">
        <v>15.6</v>
      </c>
      <c r="AM8" s="59">
        <v>22.5</v>
      </c>
      <c r="AN8" s="59">
        <v>10.3</v>
      </c>
      <c r="AO8" s="59">
        <v>10.199999999999999</v>
      </c>
      <c r="AP8" s="59">
        <v>5.0999999999999996</v>
      </c>
      <c r="AQ8" s="59">
        <v>1.9</v>
      </c>
      <c r="AR8" s="59">
        <v>3.3</v>
      </c>
      <c r="AS8" s="59">
        <v>3.8</v>
      </c>
      <c r="AT8" s="56">
        <v>3.8</v>
      </c>
      <c r="AU8" s="60">
        <v>683</v>
      </c>
      <c r="AV8" s="60">
        <v>0</v>
      </c>
      <c r="AW8" s="60">
        <v>382</v>
      </c>
      <c r="AX8" s="60">
        <v>545</v>
      </c>
      <c r="AY8" s="60">
        <v>0</v>
      </c>
      <c r="AZ8" s="60">
        <v>407</v>
      </c>
      <c r="BA8" s="60">
        <v>166</v>
      </c>
      <c r="BB8" s="60">
        <v>18</v>
      </c>
      <c r="BC8" s="60">
        <v>22</v>
      </c>
      <c r="BD8" s="60">
        <v>59</v>
      </c>
      <c r="BE8" s="60">
        <v>39</v>
      </c>
      <c r="BF8" s="59">
        <v>-51</v>
      </c>
      <c r="BG8" s="59">
        <v>26.6</v>
      </c>
      <c r="BH8" s="59">
        <v>-97.9</v>
      </c>
      <c r="BI8" s="59">
        <v>-162</v>
      </c>
      <c r="BJ8" s="59">
        <v>-117.8</v>
      </c>
      <c r="BK8" s="59">
        <v>-122.5</v>
      </c>
      <c r="BL8" s="59">
        <v>8.5</v>
      </c>
      <c r="BM8" s="59">
        <v>26.6</v>
      </c>
      <c r="BN8" s="59">
        <v>35.4</v>
      </c>
      <c r="BO8" s="59">
        <v>27.3</v>
      </c>
      <c r="BP8" s="56">
        <v>2</v>
      </c>
      <c r="BQ8" s="60">
        <v>-1191</v>
      </c>
      <c r="BR8" s="60">
        <v>1339</v>
      </c>
      <c r="BS8" s="60">
        <v>-1763</v>
      </c>
      <c r="BT8" s="61">
        <v>-2356</v>
      </c>
      <c r="BU8" s="61">
        <v>-1976</v>
      </c>
      <c r="BV8" s="60">
        <v>2576</v>
      </c>
      <c r="BW8" s="60">
        <v>4153</v>
      </c>
      <c r="BX8" s="60">
        <v>6140</v>
      </c>
      <c r="BY8" s="60">
        <v>9344</v>
      </c>
      <c r="BZ8" s="60">
        <v>6621</v>
      </c>
      <c r="CA8" s="58">
        <v>10905</v>
      </c>
      <c r="CB8" s="59" t="s">
        <v>109</v>
      </c>
      <c r="CC8" s="59" t="s">
        <v>109</v>
      </c>
      <c r="CD8" s="59" t="s">
        <v>109</v>
      </c>
      <c r="CE8" s="59" t="s">
        <v>109</v>
      </c>
      <c r="CF8" s="59" t="s">
        <v>109</v>
      </c>
      <c r="CG8" s="59" t="s">
        <v>109</v>
      </c>
      <c r="CH8" s="59" t="s">
        <v>109</v>
      </c>
      <c r="CI8" s="59" t="s">
        <v>109</v>
      </c>
      <c r="CJ8" s="59" t="s">
        <v>109</v>
      </c>
      <c r="CK8" s="59" t="s">
        <v>109</v>
      </c>
      <c r="CL8" s="56" t="s">
        <v>109</v>
      </c>
      <c r="CM8" s="58">
        <v>133517</v>
      </c>
      <c r="CN8" s="58">
        <v>0</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70.3</v>
      </c>
      <c r="DF8" s="59">
        <v>70</v>
      </c>
      <c r="DG8" s="59">
        <v>47.6</v>
      </c>
      <c r="DH8" s="59">
        <v>35.9</v>
      </c>
      <c r="DI8" s="59">
        <v>24.8</v>
      </c>
      <c r="DJ8" s="56">
        <v>73.400000000000006</v>
      </c>
      <c r="DK8" s="59">
        <v>4.3</v>
      </c>
      <c r="DL8" s="59">
        <v>17.399999999999999</v>
      </c>
      <c r="DM8" s="59">
        <v>5.8</v>
      </c>
      <c r="DN8" s="59">
        <v>4.3</v>
      </c>
      <c r="DO8" s="59">
        <v>4.3</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2025-12-12T09:27:38Z</dcterms:created>
  <dcterms:modified xsi:type="dcterms:W3CDTF">2026-03-05T03:49:51Z</dcterms:modified>
  <cp:category/>
</cp:coreProperties>
</file>