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F7CF2AD2-77E5-4269-ACA3-60A1E4184F95}" xr6:coauthVersionLast="47" xr6:coauthVersionMax="47" xr10:uidLastSave="{00000000-0000-0000-0000-000000000000}"/>
  <workbookProtection workbookAlgorithmName="SHA-512" workbookHashValue="MdyCuVOpD5OBConNVEfNPZRHV0FN/spQ6Mo/hJdfZ4+Hh6fY+VVYeUYOjNlZiNdGiXiDgbBMnIylPl/3dv5JvA==" workbookSaltValue="YxrP9H137j41FQcpfYAs3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F85" i="4"/>
  <c r="AT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<sst xmlns="http://schemas.openxmlformats.org/spreadsheetml/2006/main" count="231" uniqueCount="115">
  <si>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</si>
  <si>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</si>
  <si>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</si>
  <si>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</si>
  <si>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</si>
  <si>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</si>
  <si>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</si>
  <si>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</si>
  <si>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</si>
  <si>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</si>
  <si>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</si>
  <si>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</si>
  <si>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</si>
  <si>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</si>
  <si>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</si>
  <si>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</si>
  <si>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</si>
  <si>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</si>
  <si>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</si>
  <si>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</si>
  <si>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</si>
  <si>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</si>
  <si>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</si>
  <si>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</si>
  <si>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</si>
  <si>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</si>
  <si>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</si>
  <si>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</si>
  <si>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</si>
  <si>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</si>
  <si>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</si>
  <si>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</si>
  <si>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</si>
  <si>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</si>
  <si>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</si>
  <si>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</si>
  <si>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</si>
  <si>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</si>
  <si>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</si>
  <si>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</si>
  <si>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</si>
  <si>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</si>
  <si>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</si>
  <si>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</si>
  <si>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</si>
  <si>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</si>
  <si>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</si>
  <si>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</si>
  <si>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</si>
  <si>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</si>
  <si>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</si>
  <si>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</si>
  <si>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</si>
  <si>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</si>
  <si>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</si>
  <si>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</si>
  <si>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</si>
  <si>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</si>
  <si>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</si>
  <si>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</si>
  <si>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</si>
  <si>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</si>
  <si>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</si>
  <si>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</si>
  <si>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</si>
  <si>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</si>
  <si>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</si>
  <si>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</si>
  <si>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</si>
  <si>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</si>
  <si>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</si>
  <si>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</si>
  <si>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</si>
  <si>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</si>
  <si>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</si>
  <si>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</si>
  <si>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</si>
  <si>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</si>
  <si>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</si>
  <si>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</si>
  <si>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</si>
  <si>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</si>
  <si>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</si>
  <si>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</si>
  <si>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</si>
  <si>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</si>
  <si>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</si>
  <si>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</si>
  <si>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</si>
  <si>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</si>
  <si>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</si>
  <si>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</si>
  <si>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</si>
  <si>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</si>
  <si>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</si>
  <si>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</si>
  <si>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袖ケ浦市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</si>
  <si>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</si>
  <si>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</si>
  <si>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</si>
  <si>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</si>
  <si>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</si>
  <si>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</si>
  <si>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</si>
  <si>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</si>
  <si>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</si>
  <si>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</si>
  <si>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</si>
  <si>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</si>
  <si>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</si>
  <si>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</si>
  <si>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</si>
  <si>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有形固定資産減価償却率は、全国平均及び類似団体平均を上回っているが、耐用年数を超える管渠はない。令和2年度において、農業集落排水事業のストックマネジメント計画である最適整備構想を策定したため、処理場及び管渠について計画的な整備を図っていく。
②管渠老朽化率
　法定耐用年数を経過した管渠延長はない。
③管渠改善率
　改善（更新・改良・修繕）管渠延長はない。</t>
    <rPh sb="48" eb="52">
      <t>タイヨウネンスウ</t>
    </rPh>
    <rPh sb="53" eb="54">
      <t>コ</t>
    </rPh>
    <rPh sb="56" eb="58">
      <t>カンキョ</t>
    </rPh>
    <rPh sb="62" eb="64">
      <t>レイワ</t>
    </rPh>
    <rPh sb="65" eb="67">
      <t>ネンド</t>
    </rPh>
    <rPh sb="72" eb="80">
      <t>ノウギョウシュウラクハイスイジギョウ</t>
    </rPh>
    <rPh sb="91" eb="93">
      <t>ケイカク</t>
    </rPh>
    <rPh sb="96" eb="102">
      <t>サイテキセイビコウソウ</t>
    </rPh>
    <rPh sb="103" eb="105">
      <t>サクテイ</t>
    </rPh>
    <rPh sb="110" eb="113">
      <t>ショリジョウ</t>
    </rPh>
    <rPh sb="113" eb="114">
      <t>オヨ</t>
    </rPh>
    <rPh sb="115" eb="117">
      <t>カンキョ</t>
    </rPh>
    <rPh sb="121" eb="124">
      <t>ケイカクテキ</t>
    </rPh>
    <rPh sb="125" eb="127">
      <t>セイビ</t>
    </rPh>
    <rPh sb="128" eb="129">
      <t>ハカ</t>
    </rPh>
    <phoneticPr fontId="4"/>
  </si>
  <si>
    <t>（ア）急速な人口減少に伴うサービス需要の減少
　水洗化率は微増傾向であるが、接続人数は減少傾向であるため、広域化や事業廃止を検討する必要がある。
（イ）施設の老朽化に伴う更新需要の増大
　最適整備構想に基づき、処理場及び管渠について計画的な整備を図っていく。
（ウ）公営企業に携わる人材確保の困難
　採用試験数を増やす等の対策を講じているが、人材確保は困難であるため、計画的に技術研修に参加するなど、人材育成に努める。
（エ）近年の職員給与費の増加や物価高騰による営業費用の増加の影響
　現状、費用削減に努めているところでありこれ以上の費用削減は難しいと考える。
　そのため、料金改定等により、営業収入を増加させることで対応することとしたい。</t>
    <rPh sb="3" eb="5">
      <t>キュウソク</t>
    </rPh>
    <rPh sb="6" eb="10">
      <t>ジンコウゲンショウ</t>
    </rPh>
    <rPh sb="11" eb="12">
      <t>トモナ</t>
    </rPh>
    <rPh sb="17" eb="19">
      <t>ジュヨウ</t>
    </rPh>
    <rPh sb="20" eb="22">
      <t>ゲンショウ</t>
    </rPh>
    <rPh sb="24" eb="28">
      <t>スイセンカリツ</t>
    </rPh>
    <rPh sb="29" eb="33">
      <t>ビゾウケイコウ</t>
    </rPh>
    <rPh sb="38" eb="42">
      <t>セツゾクニンズウ</t>
    </rPh>
    <rPh sb="43" eb="47">
      <t>ゲンショウケイコウ</t>
    </rPh>
    <rPh sb="53" eb="56">
      <t>コウイキカ</t>
    </rPh>
    <rPh sb="57" eb="61">
      <t>ジギョウハイシ</t>
    </rPh>
    <rPh sb="62" eb="64">
      <t>ケントウ</t>
    </rPh>
    <rPh sb="66" eb="68">
      <t>ヒツヨウ</t>
    </rPh>
    <rPh sb="76" eb="78">
      <t>シセツ</t>
    </rPh>
    <rPh sb="79" eb="82">
      <t>ロウキュウカ</t>
    </rPh>
    <rPh sb="94" eb="100">
      <t>サイテキセイビコウソウ</t>
    </rPh>
    <rPh sb="101" eb="102">
      <t>モト</t>
    </rPh>
    <rPh sb="133" eb="137">
      <t>コウエイキギョウ</t>
    </rPh>
    <rPh sb="138" eb="139">
      <t>タズサ</t>
    </rPh>
    <rPh sb="141" eb="145">
      <t>ジンザイカクホ</t>
    </rPh>
    <rPh sb="146" eb="148">
      <t>コンナン</t>
    </rPh>
    <rPh sb="150" eb="155">
      <t>サイヨウシケンスウ</t>
    </rPh>
    <rPh sb="156" eb="157">
      <t>フ</t>
    </rPh>
    <rPh sb="159" eb="160">
      <t>トウ</t>
    </rPh>
    <rPh sb="161" eb="163">
      <t>タイサク</t>
    </rPh>
    <rPh sb="164" eb="165">
      <t>コウ</t>
    </rPh>
    <rPh sb="171" eb="175">
      <t>ジンザイカクホ</t>
    </rPh>
    <rPh sb="176" eb="178">
      <t>コンナン</t>
    </rPh>
    <rPh sb="184" eb="187">
      <t>ケイカクテキ</t>
    </rPh>
    <rPh sb="188" eb="192">
      <t>ギジュツケンシュウ</t>
    </rPh>
    <rPh sb="193" eb="195">
      <t>サンカ</t>
    </rPh>
    <rPh sb="200" eb="209">
      <t>ジンザイイクセ</t>
    </rPh>
    <rPh sb="213" eb="215">
      <t>キンネン</t>
    </rPh>
    <rPh sb="216" eb="221">
      <t>ショクインキュウヨヒ</t>
    </rPh>
    <rPh sb="222" eb="224">
      <t>ゾウカ</t>
    </rPh>
    <rPh sb="225" eb="229">
      <t>ブッカコウトウ</t>
    </rPh>
    <rPh sb="232" eb="234">
      <t>エイギョウ</t>
    </rPh>
    <rPh sb="234" eb="236">
      <t>ヒヨウ</t>
    </rPh>
    <rPh sb="237" eb="239">
      <t>ゾウカ</t>
    </rPh>
    <rPh sb="240" eb="242">
      <t>エイキョウ</t>
    </rPh>
    <rPh sb="244" eb="246">
      <t>ゲンジョウ</t>
    </rPh>
    <rPh sb="247" eb="251">
      <t>ヒヨウサクゲン</t>
    </rPh>
    <rPh sb="252" eb="253">
      <t>ツト</t>
    </rPh>
    <rPh sb="265" eb="267">
      <t>イジョウ</t>
    </rPh>
    <rPh sb="268" eb="272">
      <t>ヒヨウサクゲン</t>
    </rPh>
    <rPh sb="273" eb="274">
      <t>ムズカ</t>
    </rPh>
    <rPh sb="277" eb="278">
      <t>カンガ</t>
    </rPh>
    <rPh sb="288" eb="293">
      <t>リョウキンカイテイトウ</t>
    </rPh>
    <rPh sb="297" eb="299">
      <t>エイギョウ</t>
    </rPh>
    <rPh sb="299" eb="301">
      <t>シュウニュウ</t>
    </rPh>
    <rPh sb="302" eb="304">
      <t>ゾウカ</t>
    </rPh>
    <rPh sb="310" eb="312">
      <t>タイオウ</t>
    </rPh>
    <phoneticPr fontId="4"/>
  </si>
  <si>
    <t xml:space="preserve">①経常収支比率、⑤経費回収率、⑥汚水処理原価
　経常収支比率は100％を上回っているものの、経費回収率は100％を下回っており、一般会計繰入金等で収入不足分を賄っている。汚水処理原価は、燃料費高騰等の影響により200円付近で推移しており、今後も老朽化の影響等により増加が見込まれる。今後も費用の削減、使用料の確保が必要となる。
　⑤⑥指標の良化は営業費用の微減によるもの。
③流動比率
　流動比率は、類似団体平均を大きく下回っており、資金繰りは厳しい状況である。資金不足は一般会計からの基準外繰入金にて対応せざるを得ない。
　今後も35％付近で推移するものと考える。
④企業債残高対事業規模比率
　起債額の減少に伴い、やや減少した。今後も同様の数値で推移、または、起債の償還に伴い緩やかに減少していく見込みである。
⑦施設利用率
　施設利用率は高齢化による処理区域内人口の減少に伴い、施設利用率の向上が見込めないことから、施設の耐用年数を踏まえ、適正な処理場規模を維持する必要がある。
⑧水洗化率
　水洗化率は全国平均及び類似団体平均を下回っている。農業集落排水地域全体で人口減少が見込まれるため、水洗化率の大幅な上昇は厳しい状況である。
</t>
    <rPh sb="108" eb="111">
      <t>エンフキン</t>
    </rPh>
    <rPh sb="112" eb="114">
      <t>スイイ</t>
    </rPh>
    <rPh sb="128" eb="129">
      <t>トウ</t>
    </rPh>
    <rPh sb="167" eb="169">
      <t>シヒョウ</t>
    </rPh>
    <rPh sb="170" eb="172">
      <t>リョウカ</t>
    </rPh>
    <rPh sb="173" eb="177">
      <t>エイギョウヒヨウ</t>
    </rPh>
    <rPh sb="178" eb="180">
      <t>ビゲン</t>
    </rPh>
    <rPh sb="207" eb="208">
      <t>オオ</t>
    </rPh>
    <rPh sb="263" eb="265">
      <t>コンゴ</t>
    </rPh>
    <rPh sb="269" eb="271">
      <t>フキン</t>
    </rPh>
    <rPh sb="272" eb="274">
      <t>スイイ</t>
    </rPh>
    <rPh sb="279" eb="280">
      <t>カンガ</t>
    </rPh>
    <rPh sb="299" eb="302">
      <t>キサイガク</t>
    </rPh>
    <rPh sb="303" eb="305">
      <t>ゲンショウ</t>
    </rPh>
    <rPh sb="306" eb="307">
      <t>トモナ</t>
    </rPh>
    <rPh sb="311" eb="313">
      <t>ゲンショウ</t>
    </rPh>
    <rPh sb="372" eb="375">
      <t>コウレイカ</t>
    </rPh>
    <rPh sb="378" eb="385">
      <t>ショリクイキナイジンコウ</t>
    </rPh>
    <rPh sb="386" eb="388">
      <t>ゲンショウ</t>
    </rPh>
    <rPh sb="389" eb="390">
      <t>トモナ</t>
    </rPh>
    <rPh sb="455" eb="459">
      <t>ゼンコクヘイキン</t>
    </rPh>
    <rPh sb="459" eb="460">
      <t>オヨ</t>
    </rPh>
    <rPh sb="468" eb="470">
      <t>シタマワ</t>
    </rPh>
    <rPh sb="475" eb="485">
      <t>ノウギョウシュウラクハイスイチイキゼンタイ</t>
    </rPh>
    <rPh sb="486" eb="490">
      <t>ジンコウゲンショウ</t>
    </rPh>
    <rPh sb="491" eb="493">
      <t>ミコ</t>
    </rPh>
    <rPh sb="499" eb="503">
      <t>スイセンカリツ</t>
    </rPh>
    <rPh sb="504" eb="506">
      <t>オオハバ</t>
    </rPh>
    <rPh sb="507" eb="509">
      <t>ジョウショウ</t>
    </rPh>
    <rPh sb="510" eb="511">
      <t>キビ</t>
    </rPh>
    <rPh sb="513" eb="51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</si>
</sst>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C2-44F5-8EDF-3D01F7EE436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FDC2-44F5-8EDF-3D01F7EE436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47.16</c:v>
                </c:pt>
                <c:pt idx="1">
                  <c:v>46.5</c:v>
                </c:pt>
                <c:pt idx="2">
                  <c:v>45.63</c:v>
                </c:pt>
                <c:pt idx="3">
                  <c:v>44.16</c:v>
                </c:pt>
                <c:pt idx="4">
                  <c:v>44.03</c:v>
                </c:pt>
              </c:numCache>
            </c:numRef>
          </c:val>
          <c:extLst>
            <c:ext xmlns:c16="http://schemas.microsoft.com/office/drawing/2014/chart" uri="{C3380CC4-5D6E-409C-BE32-E72D297353CC}">
              <c16:uniqueId val="{00000000-0425-472C-A0C2-6F3DD39998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0425-472C-A0C2-6F3DD39998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78.08</c:v>
                </c:pt>
                <c:pt idx="1">
                  <c:v>79.34</c:v>
                </c:pt>
                <c:pt idx="2">
                  <c:v>80.12</c:v>
                </c:pt>
                <c:pt idx="3">
                  <c:v>80.680000000000007</c:v>
                </c:pt>
                <c:pt idx="4">
                  <c:v>80.97</c:v>
                </c:pt>
              </c:numCache>
            </c:numRef>
          </c:val>
          <c:extLst>
            <c:ext xmlns:c16="http://schemas.microsoft.com/office/drawing/2014/chart" uri="{C3380CC4-5D6E-409C-BE32-E72D297353CC}">
              <c16:uniqueId val="{00000000-4BBD-455C-84ED-49905B658C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4BBD-455C-84ED-49905B658C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105.08</c:v>
                </c:pt>
                <c:pt idx="1">
                  <c:v>105.92</c:v>
                </c:pt>
                <c:pt idx="2">
                  <c:v>102.84</c:v>
                </c:pt>
                <c:pt idx="3">
                  <c:v>103.76</c:v>
                </c:pt>
                <c:pt idx="4">
                  <c:v>103.2</c:v>
                </c:pt>
              </c:numCache>
            </c:numRef>
          </c:val>
          <c:extLst>
            <c:ext xmlns:c16="http://schemas.microsoft.com/office/drawing/2014/chart" uri="{C3380CC4-5D6E-409C-BE32-E72D297353CC}">
              <c16:uniqueId val="{00000000-AB2A-4073-9F86-32E188E518E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AB2A-4073-9F86-32E188E518E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35.82</c:v>
                </c:pt>
                <c:pt idx="1">
                  <c:v>37.76</c:v>
                </c:pt>
                <c:pt idx="2">
                  <c:v>39.64</c:v>
                </c:pt>
                <c:pt idx="3">
                  <c:v>41.46</c:v>
                </c:pt>
                <c:pt idx="4">
                  <c:v>43.23</c:v>
                </c:pt>
              </c:numCache>
            </c:numRef>
          </c:val>
          <c:extLst>
            <c:ext xmlns:c16="http://schemas.microsoft.com/office/drawing/2014/chart" uri="{C3380CC4-5D6E-409C-BE32-E72D297353CC}">
              <c16:uniqueId val="{00000000-339D-4220-A215-DFEB2D6F1B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339D-4220-A215-DFEB2D6F1B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E6-4DDE-B705-229030197D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56E6-4DDE-B705-229030197D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36-4AA9-BC6B-7CCE3C8EC5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AE36-4AA9-BC6B-7CCE3C8EC5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37.54</c:v>
                </c:pt>
                <c:pt idx="1">
                  <c:v>24.61</c:v>
                </c:pt>
                <c:pt idx="2">
                  <c:v>28.77</c:v>
                </c:pt>
                <c:pt idx="3">
                  <c:v>34.43</c:v>
                </c:pt>
                <c:pt idx="4">
                  <c:v>34.82</c:v>
                </c:pt>
              </c:numCache>
            </c:numRef>
          </c:val>
          <c:extLst>
            <c:ext xmlns:c16="http://schemas.microsoft.com/office/drawing/2014/chart" uri="{C3380CC4-5D6E-409C-BE32-E72D297353CC}">
              <c16:uniqueId val="{00000000-4CFA-4CE0-B2DA-A57B14B21E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4CFA-4CE0-B2DA-A57B14B21E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1465.5</c:v>
                </c:pt>
                <c:pt idx="1">
                  <c:v>3789.77</c:v>
                </c:pt>
                <c:pt idx="2">
                  <c:v>3829</c:v>
                </c:pt>
                <c:pt idx="3">
                  <c:v>3830.35</c:v>
                </c:pt>
                <c:pt idx="4">
                  <c:v>3726.2</c:v>
                </c:pt>
              </c:numCache>
            </c:numRef>
          </c:val>
          <c:extLst>
            <c:ext xmlns:c16="http://schemas.microsoft.com/office/drawing/2014/chart" uri="{C3380CC4-5D6E-409C-BE32-E72D297353CC}">
              <c16:uniqueId val="{00000000-3A66-47A9-A6F1-21AC64776EC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3A66-47A9-A6F1-21AC64776EC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70.010000000000005</c:v>
                </c:pt>
                <c:pt idx="1">
                  <c:v>65.09</c:v>
                </c:pt>
                <c:pt idx="2">
                  <c:v>53.94</c:v>
                </c:pt>
                <c:pt idx="3">
                  <c:v>59.69</c:v>
                </c:pt>
                <c:pt idx="4">
                  <c:v>63.51</c:v>
                </c:pt>
              </c:numCache>
            </c:numRef>
          </c:val>
          <c:extLst>
            <c:ext xmlns:c16="http://schemas.microsoft.com/office/drawing/2014/chart" uri="{C3380CC4-5D6E-409C-BE32-E72D297353CC}">
              <c16:uniqueId val="{00000000-A15C-48B1-9445-DE8331C86E3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A15C-48B1-9445-DE8331C86E3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178.91</c:v>
                </c:pt>
                <c:pt idx="1">
                  <c:v>191.75</c:v>
                </c:pt>
                <c:pt idx="2">
                  <c:v>230.6</c:v>
                </c:pt>
                <c:pt idx="3">
                  <c:v>207.45</c:v>
                </c:pt>
                <c:pt idx="4">
                  <c:v>196.17</c:v>
                </c:pt>
              </c:numCache>
            </c:numRef>
          </c:val>
          <c:extLst>
            <c:ext xmlns:c16="http://schemas.microsoft.com/office/drawing/2014/chart" uri="{C3380CC4-5D6E-409C-BE32-E72D297353CC}">
              <c16:uniqueId val="{00000000-C1BF-4E77-A32F-FC6FA58451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C1BF-4E77-A32F-FC6FA58451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袖ケ浦市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66091</v>
      </c>
      <c r="AM8" s="44"/>
      <c r="AN8" s="44"/>
      <c r="AO8" s="44"/>
      <c r="AP8" s="44"/>
      <c r="AQ8" s="44"/>
      <c r="AR8" s="44"/>
      <c r="AS8" s="44"/>
      <c r="AT8" s="45">
        <f>データ!T6</f>
        <v>94.82</v>
      </c>
      <c r="AU8" s="45"/>
      <c r="AV8" s="45"/>
      <c r="AW8" s="45"/>
      <c r="AX8" s="45"/>
      <c r="AY8" s="45"/>
      <c r="AZ8" s="45"/>
      <c r="BA8" s="45"/>
      <c r="BB8" s="45">
        <f>データ!U6</f>
        <v>697.02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72.12</v>
      </c>
      <c r="J10" s="45"/>
      <c r="K10" s="45"/>
      <c r="L10" s="45"/>
      <c r="M10" s="45"/>
      <c r="N10" s="45"/>
      <c r="O10" s="45"/>
      <c r="P10" s="45">
        <f>データ!P6</f>
        <v>5.91</v>
      </c>
      <c r="Q10" s="45"/>
      <c r="R10" s="45"/>
      <c r="S10" s="45"/>
      <c r="T10" s="45"/>
      <c r="U10" s="45"/>
      <c r="V10" s="45"/>
      <c r="W10" s="45">
        <f>データ!Q6</f>
        <v>116.74</v>
      </c>
      <c r="X10" s="45"/>
      <c r="Y10" s="45"/>
      <c r="Z10" s="45"/>
      <c r="AA10" s="45"/>
      <c r="AB10" s="45"/>
      <c r="AC10" s="45"/>
      <c r="AD10" s="44">
        <f>データ!R6</f>
        <v>2344</v>
      </c>
      <c r="AE10" s="44"/>
      <c r="AF10" s="44"/>
      <c r="AG10" s="44"/>
      <c r="AH10" s="44"/>
      <c r="AI10" s="44"/>
      <c r="AJ10" s="44"/>
      <c r="AK10" s="2"/>
      <c r="AL10" s="44">
        <f>データ!V6</f>
        <v>3899</v>
      </c>
      <c r="AM10" s="44"/>
      <c r="AN10" s="44"/>
      <c r="AO10" s="44"/>
      <c r="AP10" s="44"/>
      <c r="AQ10" s="44"/>
      <c r="AR10" s="44"/>
      <c r="AS10" s="44"/>
      <c r="AT10" s="45">
        <f>データ!W6</f>
        <v>1.98</v>
      </c>
      <c r="AU10" s="45"/>
      <c r="AV10" s="45"/>
      <c r="AW10" s="45"/>
      <c r="AX10" s="45"/>
      <c r="AY10" s="45"/>
      <c r="AZ10" s="45"/>
      <c r="BA10" s="45"/>
      <c r="BB10" s="45">
        <f>データ!X6</f>
        <v>1969.19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UVOCKU2QJpcy99XuipPacVysIYozWaXIquQg470OgD8vMxcDkvWF18DfzJN5rGDtTrmZmgTMia/8+FEf/zVYQ==" saltValue="zfHWjYjYj9kjLHJSBoHr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122297</v>
      </c>
      <c r="D6" s="19">
        <f t="shared" si="3"/>
        <v>46</v>
      </c>
      <c r="E6" s="19">
        <f t="shared" si="3"/>
        <v>17</v>
      </c>
      <c r="F6" s="19">
        <f t="shared" si="3"/>
        <v>5</v>
      </c>
      <c r="G6" s="19">
        <f t="shared" si="3"/>
        <v>0</v>
      </c>
      <c r="H6" s="19" t="str">
        <f t="shared" si="3"/>
        <v>千葉県　袖ケ浦市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72.12</v>
      </c>
      <c r="P6" s="20">
        <f t="shared" si="3"/>
        <v>5.91</v>
      </c>
      <c r="Q6" s="20">
        <f t="shared" si="3"/>
        <v>116.74</v>
      </c>
      <c r="R6" s="20">
        <f t="shared" si="3"/>
        <v>2344</v>
      </c>
      <c r="S6" s="20">
        <f t="shared" si="3"/>
        <v>66091</v>
      </c>
      <c r="T6" s="20">
        <f t="shared" si="3"/>
        <v>94.82</v>
      </c>
      <c r="U6" s="20">
        <f t="shared" si="3"/>
        <v>697.02</v>
      </c>
      <c r="V6" s="20">
        <f t="shared" si="3"/>
        <v>3899</v>
      </c>
      <c r="W6" s="20">
        <f t="shared" si="3"/>
        <v>1.98</v>
      </c>
      <c r="X6" s="20">
        <f t="shared" si="3"/>
        <v>1969.19</v>
      </c>
      <c r="Y6" s="21">
        <f>IF(Y7="",NA(),Y7)</f>
        <v>105.08</v>
      </c>
      <c r="Z6" s="21">
        <f t="shared" ref="Z6:AH6" si="4">IF(Z7="",NA(),Z7)</f>
        <v>105.92</v>
      </c>
      <c r="AA6" s="21">
        <f t="shared" si="4"/>
        <v>102.84</v>
      </c>
      <c r="AB6" s="21">
        <f t="shared" si="4"/>
        <v>103.76</v>
      </c>
      <c r="AC6" s="21">
        <f t="shared" si="4"/>
        <v>103.2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37.54</v>
      </c>
      <c r="AV6" s="21">
        <f t="shared" ref="AV6:BD6" si="6">IF(AV7="",NA(),AV7)</f>
        <v>24.61</v>
      </c>
      <c r="AW6" s="21">
        <f t="shared" si="6"/>
        <v>28.77</v>
      </c>
      <c r="AX6" s="21">
        <f t="shared" si="6"/>
        <v>34.43</v>
      </c>
      <c r="AY6" s="21">
        <f t="shared" si="6"/>
        <v>34.82</v>
      </c>
      <c r="AZ6" s="21">
        <f t="shared" si="6"/>
        <v>29.13</v>
      </c>
      <c r="BA6" s="21">
        <f t="shared" si="6"/>
        <v>35.69</v>
      </c>
      <c r="BB6" s="21">
        <f t="shared" si="6"/>
        <v>38.4</v>
      </c>
      <c r="BC6" s="21">
        <f t="shared" si="6"/>
        <v>44.04</v>
      </c>
      <c r="BD6" s="21">
        <f t="shared" si="6"/>
        <v>58.25</v>
      </c>
      <c r="BE6" s="20" t="str">
        <f>IF(BE7="","",IF(BE7="-","【-】","【"&amp;SUBSTITUTE(TEXT(BE7,"#,##0.00"),"-","△")&amp;"】"))</f>
        <v>【47.19】</v>
      </c>
      <c r="BF6" s="21">
        <f>IF(BF7="",NA(),BF7)</f>
        <v>1465.5</v>
      </c>
      <c r="BG6" s="21">
        <f t="shared" ref="BG6:BO6" si="7">IF(BG7="",NA(),BG7)</f>
        <v>3789.77</v>
      </c>
      <c r="BH6" s="21">
        <f t="shared" si="7"/>
        <v>3829</v>
      </c>
      <c r="BI6" s="21">
        <f t="shared" si="7"/>
        <v>3830.35</v>
      </c>
      <c r="BJ6" s="21">
        <f t="shared" si="7"/>
        <v>3726.2</v>
      </c>
      <c r="BK6" s="21">
        <f t="shared" si="7"/>
        <v>867.83</v>
      </c>
      <c r="BL6" s="21">
        <f t="shared" si="7"/>
        <v>791.76</v>
      </c>
      <c r="BM6" s="21">
        <f t="shared" si="7"/>
        <v>900.82</v>
      </c>
      <c r="BN6" s="21">
        <f t="shared" si="7"/>
        <v>839.21</v>
      </c>
      <c r="BO6" s="21">
        <f t="shared" si="7"/>
        <v>791.46</v>
      </c>
      <c r="BP6" s="20" t="str">
        <f>IF(BP7="","",IF(BP7="-","【-】","【"&amp;SUBSTITUTE(TEXT(BP7,"#,##0.00"),"-","△")&amp;"】"))</f>
        <v>【798.10】</v>
      </c>
      <c r="BQ6" s="21">
        <f>IF(BQ7="",NA(),BQ7)</f>
        <v>70.010000000000005</v>
      </c>
      <c r="BR6" s="21">
        <f t="shared" ref="BR6:BZ6" si="8">IF(BR7="",NA(),BR7)</f>
        <v>65.09</v>
      </c>
      <c r="BS6" s="21">
        <f t="shared" si="8"/>
        <v>53.94</v>
      </c>
      <c r="BT6" s="21">
        <f t="shared" si="8"/>
        <v>59.69</v>
      </c>
      <c r="BU6" s="21">
        <f t="shared" si="8"/>
        <v>63.51</v>
      </c>
      <c r="BV6" s="21">
        <f t="shared" si="8"/>
        <v>57.08</v>
      </c>
      <c r="BW6" s="21">
        <f t="shared" si="8"/>
        <v>56.26</v>
      </c>
      <c r="BX6" s="21">
        <f t="shared" si="8"/>
        <v>52.94</v>
      </c>
      <c r="BY6" s="21">
        <f t="shared" si="8"/>
        <v>52.05</v>
      </c>
      <c r="BZ6" s="21">
        <f t="shared" si="8"/>
        <v>47.96</v>
      </c>
      <c r="CA6" s="20" t="str">
        <f>IF(CA7="","",IF(CA7="-","【-】","【"&amp;SUBSTITUTE(TEXT(CA7,"#,##0.00"),"-","△")&amp;"】"))</f>
        <v>【54.51】</v>
      </c>
      <c r="CB6" s="21">
        <f>IF(CB7="",NA(),CB7)</f>
        <v>178.91</v>
      </c>
      <c r="CC6" s="21">
        <f t="shared" ref="CC6:CK6" si="9">IF(CC7="",NA(),CC7)</f>
        <v>191.75</v>
      </c>
      <c r="CD6" s="21">
        <f t="shared" si="9"/>
        <v>230.6</v>
      </c>
      <c r="CE6" s="21">
        <f t="shared" si="9"/>
        <v>207.45</v>
      </c>
      <c r="CF6" s="21">
        <f t="shared" si="9"/>
        <v>196.17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47.16</v>
      </c>
      <c r="CN6" s="21">
        <f t="shared" ref="CN6:CV6" si="10">IF(CN7="",NA(),CN7)</f>
        <v>46.5</v>
      </c>
      <c r="CO6" s="21">
        <f t="shared" si="10"/>
        <v>45.63</v>
      </c>
      <c r="CP6" s="21">
        <f t="shared" si="10"/>
        <v>44.16</v>
      </c>
      <c r="CQ6" s="21">
        <f t="shared" si="10"/>
        <v>44.03</v>
      </c>
      <c r="CR6" s="21">
        <f t="shared" si="10"/>
        <v>54.83</v>
      </c>
      <c r="CS6" s="21">
        <f t="shared" si="10"/>
        <v>66.53</v>
      </c>
      <c r="CT6" s="21">
        <f t="shared" si="10"/>
        <v>52.35</v>
      </c>
      <c r="CU6" s="21">
        <f t="shared" si="10"/>
        <v>46.25</v>
      </c>
      <c r="CV6" s="21">
        <f t="shared" si="10"/>
        <v>45.32</v>
      </c>
      <c r="CW6" s="20" t="str">
        <f>IF(CW7="","",IF(CW7="-","【-】","【"&amp;SUBSTITUTE(TEXT(CW7,"#,##0.00"),"-","△")&amp;"】"))</f>
        <v>【49.92】</v>
      </c>
      <c r="CX6" s="21">
        <f>IF(CX7="",NA(),CX7)</f>
        <v>78.08</v>
      </c>
      <c r="CY6" s="21">
        <f t="shared" ref="CY6:DG6" si="11">IF(CY7="",NA(),CY7)</f>
        <v>79.34</v>
      </c>
      <c r="CZ6" s="21">
        <f t="shared" si="11"/>
        <v>80.12</v>
      </c>
      <c r="DA6" s="21">
        <f t="shared" si="11"/>
        <v>80.680000000000007</v>
      </c>
      <c r="DB6" s="21">
        <f t="shared" si="11"/>
        <v>80.97</v>
      </c>
      <c r="DC6" s="21">
        <f t="shared" si="11"/>
        <v>84.7</v>
      </c>
      <c r="DD6" s="21">
        <f t="shared" si="11"/>
        <v>84.67</v>
      </c>
      <c r="DE6" s="21">
        <f t="shared" si="11"/>
        <v>84.39</v>
      </c>
      <c r="DF6" s="21">
        <f t="shared" si="11"/>
        <v>83.96</v>
      </c>
      <c r="DG6" s="21">
        <f t="shared" si="11"/>
        <v>83.54</v>
      </c>
      <c r="DH6" s="20" t="str">
        <f>IF(DH7="","",IF(DH7="-","【-】","【"&amp;SUBSTITUTE(TEXT(DH7,"#,##0.00"),"-","△")&amp;"】"))</f>
        <v>【87.80】</v>
      </c>
      <c r="DI6" s="21">
        <f>IF(DI7="",NA(),DI7)</f>
        <v>35.82</v>
      </c>
      <c r="DJ6" s="21">
        <f t="shared" ref="DJ6:DR6" si="12">IF(DJ7="",NA(),DJ7)</f>
        <v>37.76</v>
      </c>
      <c r="DK6" s="21">
        <f t="shared" si="12"/>
        <v>39.64</v>
      </c>
      <c r="DL6" s="21">
        <f t="shared" si="12"/>
        <v>41.46</v>
      </c>
      <c r="DM6" s="21">
        <f t="shared" si="12"/>
        <v>43.23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122297</v>
      </c>
      <c r="D7" s="23">
        <v>46</v>
      </c>
      <c r="E7" s="23">
        <v>17</v>
      </c>
      <c r="F7" s="23">
        <v>5</v>
      </c>
      <c r="G7" s="23">
        <v>0</v>
      </c>
      <c r="H7" s="23" t="s">
        <v>96</v>
      </c>
      <c r="I7" s="23" t="s">
        <v>97</v>
      </c>
      <c r="J7" s="23" t="s">
        <v>98</v>
      </c>
      <c r="K7" s="23" t="s">
        <v>99</v>
      </c>
      <c r="L7" s="23" t="s">
        <v>100</v>
      </c>
      <c r="M7" s="23" t="s">
        <v>101</v>
      </c>
      <c r="N7" s="24" t="s">
        <v>102</v>
      </c>
      <c r="O7" s="24">
        <v>72.12</v>
      </c>
      <c r="P7" s="24">
        <v>5.91</v>
      </c>
      <c r="Q7" s="24">
        <v>116.74</v>
      </c>
      <c r="R7" s="24">
        <v>2344</v>
      </c>
      <c r="S7" s="24">
        <v>66091</v>
      </c>
      <c r="T7" s="24">
        <v>94.82</v>
      </c>
      <c r="U7" s="24">
        <v>697.02</v>
      </c>
      <c r="V7" s="24">
        <v>3899</v>
      </c>
      <c r="W7" s="24">
        <v>1.98</v>
      </c>
      <c r="X7" s="24">
        <v>1969.19</v>
      </c>
      <c r="Y7" s="24">
        <v>105.08</v>
      </c>
      <c r="Z7" s="24">
        <v>105.92</v>
      </c>
      <c r="AA7" s="24">
        <v>102.84</v>
      </c>
      <c r="AB7" s="24">
        <v>103.76</v>
      </c>
      <c r="AC7" s="24">
        <v>103.2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37.54</v>
      </c>
      <c r="AV7" s="24">
        <v>24.61</v>
      </c>
      <c r="AW7" s="24">
        <v>28.77</v>
      </c>
      <c r="AX7" s="24">
        <v>34.43</v>
      </c>
      <c r="AY7" s="24">
        <v>34.82</v>
      </c>
      <c r="AZ7" s="24">
        <v>29.13</v>
      </c>
      <c r="BA7" s="24">
        <v>35.69</v>
      </c>
      <c r="BB7" s="24">
        <v>38.4</v>
      </c>
      <c r="BC7" s="24">
        <v>44.04</v>
      </c>
      <c r="BD7" s="24">
        <v>58.25</v>
      </c>
      <c r="BE7" s="24">
        <v>47.19</v>
      </c>
      <c r="BF7" s="24">
        <v>1465.5</v>
      </c>
      <c r="BG7" s="24">
        <v>3789.77</v>
      </c>
      <c r="BH7" s="24">
        <v>3829</v>
      </c>
      <c r="BI7" s="24">
        <v>3830.35</v>
      </c>
      <c r="BJ7" s="24">
        <v>3726.2</v>
      </c>
      <c r="BK7" s="24">
        <v>867.83</v>
      </c>
      <c r="BL7" s="24">
        <v>791.76</v>
      </c>
      <c r="BM7" s="24">
        <v>900.82</v>
      </c>
      <c r="BN7" s="24">
        <v>839.21</v>
      </c>
      <c r="BO7" s="24">
        <v>791.46</v>
      </c>
      <c r="BP7" s="24">
        <v>798.1</v>
      </c>
      <c r="BQ7" s="24">
        <v>70.010000000000005</v>
      </c>
      <c r="BR7" s="24">
        <v>65.09</v>
      </c>
      <c r="BS7" s="24">
        <v>53.94</v>
      </c>
      <c r="BT7" s="24">
        <v>59.69</v>
      </c>
      <c r="BU7" s="24">
        <v>63.51</v>
      </c>
      <c r="BV7" s="24">
        <v>57.08</v>
      </c>
      <c r="BW7" s="24">
        <v>56.26</v>
      </c>
      <c r="BX7" s="24">
        <v>52.94</v>
      </c>
      <c r="BY7" s="24">
        <v>52.05</v>
      </c>
      <c r="BZ7" s="24">
        <v>47.96</v>
      </c>
      <c r="CA7" s="24">
        <v>54.51</v>
      </c>
      <c r="CB7" s="24">
        <v>178.91</v>
      </c>
      <c r="CC7" s="24">
        <v>191.75</v>
      </c>
      <c r="CD7" s="24">
        <v>230.6</v>
      </c>
      <c r="CE7" s="24">
        <v>207.45</v>
      </c>
      <c r="CF7" s="24">
        <v>196.17</v>
      </c>
      <c r="CG7" s="24">
        <v>274.99</v>
      </c>
      <c r="CH7" s="24">
        <v>282.08999999999997</v>
      </c>
      <c r="CI7" s="24">
        <v>303.27999999999997</v>
      </c>
      <c r="CJ7" s="24">
        <v>301.86</v>
      </c>
      <c r="CK7" s="24">
        <v>325.85000000000002</v>
      </c>
      <c r="CL7" s="24">
        <v>286.33</v>
      </c>
      <c r="CM7" s="24">
        <v>47.16</v>
      </c>
      <c r="CN7" s="24">
        <v>46.5</v>
      </c>
      <c r="CO7" s="24">
        <v>45.63</v>
      </c>
      <c r="CP7" s="24">
        <v>44.16</v>
      </c>
      <c r="CQ7" s="24">
        <v>44.03</v>
      </c>
      <c r="CR7" s="24">
        <v>54.83</v>
      </c>
      <c r="CS7" s="24">
        <v>66.53</v>
      </c>
      <c r="CT7" s="24">
        <v>52.35</v>
      </c>
      <c r="CU7" s="24">
        <v>46.25</v>
      </c>
      <c r="CV7" s="24">
        <v>45.32</v>
      </c>
      <c r="CW7" s="24">
        <v>49.92</v>
      </c>
      <c r="CX7" s="24">
        <v>78.08</v>
      </c>
      <c r="CY7" s="24">
        <v>79.34</v>
      </c>
      <c r="CZ7" s="24">
        <v>80.12</v>
      </c>
      <c r="DA7" s="24">
        <v>80.680000000000007</v>
      </c>
      <c r="DB7" s="24">
        <v>80.97</v>
      </c>
      <c r="DC7" s="24">
        <v>84.7</v>
      </c>
      <c r="DD7" s="24">
        <v>84.67</v>
      </c>
      <c r="DE7" s="24">
        <v>84.39</v>
      </c>
      <c r="DF7" s="24">
        <v>83.96</v>
      </c>
      <c r="DG7" s="24">
        <v>83.54</v>
      </c>
      <c r="DH7" s="24">
        <v>87.8</v>
      </c>
      <c r="DI7" s="24">
        <v>35.82</v>
      </c>
      <c r="DJ7" s="24">
        <v>37.76</v>
      </c>
      <c r="DK7" s="24">
        <v>39.64</v>
      </c>
      <c r="DL7" s="24">
        <v>41.46</v>
      </c>
      <c r="DM7" s="24">
        <v>43.23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2026-01-21T02:14:23Z</cp:lastPrinted>
  <dcterms:created xsi:type="dcterms:W3CDTF">2025-12-23T06:18:44Z</dcterms:created>
  <dcterms:modified xsi:type="dcterms:W3CDTF">2026-03-05T03:51:31Z</dcterms:modified>
  <cp:category/>
</cp:coreProperties>
</file>