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F5AEA45-11D4-4888-AF0D-B63F2C9FC30C}" xr6:coauthVersionLast="47" xr6:coauthVersionMax="47" xr10:uidLastSave="{00000000-0000-0000-0000-000000000000}"/>
  <workbookProtection workbookAlgorithmName="SHA-512" workbookHashValue="QZ2bSp6qIhfaa/jDpOvBGQsUsFQkm6HoIJyzX0u0ZtkTIEGNcHQZJMmL+QdSmVwf95QG5v4sHQqxuSt90/s7lw==" workbookSaltValue="9tVommAz0JbCe6qDrWZav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I85" i="4"/>
  <c r="E85"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<sst xmlns="http://schemas.openxmlformats.org/spreadsheetml/2006/main" count="231" uniqueCount="116">
  <si>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</si>
  <si>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</si>
  <si>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</si>
  <si>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</si>
  <si>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</si>
  <si>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</si>
  <si>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</si>
  <si>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</si>
  <si>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</si>
  <si>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</si>
  <si>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</si>
  <si>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</si>
  <si>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</si>
  <si>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</si>
  <si>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</si>
  <si>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</si>
  <si>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</si>
  <si>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</si>
  <si>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</si>
  <si>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</si>
  <si>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</si>
  <si>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</si>
  <si>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</si>
  <si>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</si>
  <si>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</si>
  <si>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</si>
  <si>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</si>
  <si>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</si>
  <si>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</si>
  <si>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</si>
  <si>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</si>
  <si>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</si>
  <si>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</si>
  <si>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</si>
  <si>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</si>
  <si>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</si>
  <si>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</si>
  <si>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</si>
  <si>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</si>
  <si>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</si>
  <si>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</si>
  <si>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</si>
  <si>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</si>
  <si>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</si>
  <si>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</si>
  <si>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</si>
  <si>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</si>
  <si>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</si>
  <si>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</si>
  <si>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</si>
  <si>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</si>
  <si>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</si>
  <si>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</si>
  <si>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</si>
  <si>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</si>
  <si>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</si>
  <si>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</si>
  <si>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</si>
  <si>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</si>
  <si>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</si>
  <si>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</si>
  <si>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</si>
  <si>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</si>
  <si>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</si>
  <si>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</si>
  <si>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</si>
  <si>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</si>
  <si>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</si>
  <si>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</si>
  <si>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</si>
  <si>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</si>
  <si>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</si>
  <si>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</si>
  <si>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</si>
  <si>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</si>
  <si>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</si>
  <si>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</si>
  <si>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</si>
  <si>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</si>
  <si>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</si>
  <si>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</si>
  <si>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</si>
  <si>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</si>
  <si>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</si>
  <si>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</si>
  <si>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</si>
  <si>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</si>
  <si>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</si>
  <si>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</si>
  <si>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</si>
  <si>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</si>
  <si>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</si>
  <si>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</si>
  <si>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</si>
  <si>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</si>
  <si>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</si>
  <si>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</si>
  <si>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</si>
  <si>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</si>
  <si>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</si>
  <si>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</si>
  <si>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</si>
  <si>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</si>
  <si>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</si>
  <si>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</si>
  <si>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</si>
  <si>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</si>
  <si>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</si>
  <si>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</si>
  <si>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</si>
  <si>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</si>
  <si>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</si>
  <si>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</si>
  <si>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（ア）急速な人口減少に伴うサービス需要の減少
　水洗化率、接続人数は微増傾向ではあるが、広域化等を検討する必要がある。
（イ）施設の老朽化に伴う更新需要の増大
　ストックマネジメント計画に基づき、処理場及び管渠について計画的な整備を図っていく。
（ウ）公営企業に携わる人材確保の困難
　採用試験数を増やす等の対策を講じているが、人材確保は困難であるため、計画的に技術研修に参加するなど、人材育成に努める。
（エ）近年の職員給与費の増加や物価高騰による営業費用の増加の影響
　現状、費用削減に努めているところでありこれ以上の費用削減は難しいと考える。
　そのため、料金改定等により、営業収入を増加させることで対応することとしたい。</t>
    <rPh sb="29" eb="31">
      <t>セツゾク</t>
    </rPh>
    <rPh sb="31" eb="33">
      <t>ニンズウ</t>
    </rPh>
    <rPh sb="47" eb="48">
      <t>トウ</t>
    </rPh>
    <rPh sb="91" eb="93">
      <t>ケイカク</t>
    </rPh>
    <phoneticPr fontId="4"/>
  </si>
  <si>
    <t>①有形固定資産減価償却率
　有形固定資産減価償却率は、全国平均及び類似団体平均を大きく上回っている。耐用年数を超える管渠が令和４年度決算で発生した。処理場の建設、管渠の敷設からかなりの時間が経過しており、施設の老朽化が進んでいる。
　処理場については、昭和59年の供用開始から30年以上が経過しているため、有形固定資産減価償却率は高い傾向にある。
　今後は新規整備と並行して老朽化した施設の維持管理に取り組む必要がある。
②管渠老朽化率
　今後も緩やかに増加する見込みであるため、適切な維持管理を行う。
③管渠改善率
　改善（更新・改良・修繕）管渠延長はない。</t>
    <rPh sb="1" eb="7">
      <t>ユウケイコテイシサン</t>
    </rPh>
    <rPh sb="7" eb="12">
      <t>ゲンカショウキャクリツ</t>
    </rPh>
    <rPh sb="14" eb="25">
      <t>ユウケイコテイシサンゲンカショウキャクリツ</t>
    </rPh>
    <rPh sb="27" eb="31">
      <t>ゼンコクヘイキン</t>
    </rPh>
    <rPh sb="31" eb="32">
      <t>オヨ</t>
    </rPh>
    <rPh sb="33" eb="39">
      <t>ルイジダンタイヘイキン</t>
    </rPh>
    <rPh sb="40" eb="41">
      <t>オオ</t>
    </rPh>
    <rPh sb="43" eb="45">
      <t>ウワマワ</t>
    </rPh>
    <rPh sb="58" eb="60">
      <t>カンキョ</t>
    </rPh>
    <rPh sb="61" eb="63">
      <t>レイワ</t>
    </rPh>
    <rPh sb="64" eb="66">
      <t>ネンド</t>
    </rPh>
    <rPh sb="66" eb="68">
      <t>ケッサン</t>
    </rPh>
    <rPh sb="69" eb="71">
      <t>ハッセイ</t>
    </rPh>
    <rPh sb="102" eb="104">
      <t>シセツ</t>
    </rPh>
    <rPh sb="105" eb="108">
      <t>ロウキュウカ</t>
    </rPh>
    <rPh sb="109" eb="110">
      <t>スス</t>
    </rPh>
    <rPh sb="117" eb="120">
      <t>ショリジョウ</t>
    </rPh>
    <rPh sb="126" eb="128">
      <t>ショウワ</t>
    </rPh>
    <rPh sb="130" eb="131">
      <t>ネン</t>
    </rPh>
    <rPh sb="132" eb="136">
      <t>キョウヨウカイシ</t>
    </rPh>
    <rPh sb="140" eb="141">
      <t>ネン</t>
    </rPh>
    <rPh sb="141" eb="143">
      <t>イジョウ</t>
    </rPh>
    <rPh sb="144" eb="146">
      <t>ケイカ</t>
    </rPh>
    <rPh sb="153" eb="155">
      <t>ユウケイ</t>
    </rPh>
    <rPh sb="155" eb="163">
      <t>コテイシサンゲンカショウキャク</t>
    </rPh>
    <rPh sb="163" eb="164">
      <t>リツ</t>
    </rPh>
    <rPh sb="165" eb="166">
      <t>タカ</t>
    </rPh>
    <rPh sb="167" eb="169">
      <t>ケイコウ</t>
    </rPh>
    <rPh sb="212" eb="218">
      <t>カンキョロウキュウカリツ</t>
    </rPh>
    <rPh sb="220" eb="222">
      <t>コンゴ</t>
    </rPh>
    <rPh sb="223" eb="224">
      <t>ユル</t>
    </rPh>
    <rPh sb="227" eb="229">
      <t>ゾウカ</t>
    </rPh>
    <rPh sb="231" eb="233">
      <t>ミコ</t>
    </rPh>
    <rPh sb="240" eb="242">
      <t>テキセツ</t>
    </rPh>
    <rPh sb="243" eb="247">
      <t>イジカンリ</t>
    </rPh>
    <rPh sb="248" eb="249">
      <t>オコナ</t>
    </rPh>
    <rPh sb="253" eb="258">
      <t>カンキョカイゼンリツ</t>
    </rPh>
    <rPh sb="260" eb="262">
      <t>カイゼン</t>
    </rPh>
    <rPh sb="263" eb="265">
      <t>コウシン</t>
    </rPh>
    <rPh sb="266" eb="268">
      <t>カイリョウ</t>
    </rPh>
    <rPh sb="269" eb="271">
      <t>シュウゼン</t>
    </rPh>
    <rPh sb="272" eb="276">
      <t>カンキョエンチョウ</t>
    </rPh>
    <phoneticPr fontId="4"/>
  </si>
  <si>
    <t>①経常収支比率、⑤経費回収率、⑥汚水処理原価
　経常収支比率は100％を上回っているものの、経費回収率は100％を下回っており、一般会計繰入金等で収入不足分を賄っている状況である。
　汚水処理原価は、燃料費高騰等により上昇傾向であったが、分流式下水道に要する繰入を行っており、今後は横ばいで推移することが見込まれることから、今後も費用の削減、使用料の確保が必要となる。
②累積欠損金
　累積欠損金は発生していない。
③流動比率
　流動比率は、類似団体平均を下回っており、資金繰りは厳しい状況である。資金不足については一般会計からの基準外繰入金にて対応せざるを得ない状況である。
④企業債残高対事業規模比率
　管渠整備、処理場建設から年数が経過し、償還が進んだことにより、前年度より減少している。
⑦施設利用率
　施設利用率は類似団体と同水準である。水洗化率が97.94%であり、施設利用率の大幅な向上が見込めないことから、施設の耐用年数を踏まえ、適正な処理場規模を維持する必要がある。
⑧水洗化率
　水洗化率は類似団体平均をやや上回っているものの、今後も継続して接続数を増やすような取組みが必要である。</t>
    <rPh sb="1" eb="7">
      <t>ケイジョウシュウシヒリツ</t>
    </rPh>
    <rPh sb="9" eb="14">
      <t>ケイヒカイシュウリツ</t>
    </rPh>
    <rPh sb="16" eb="22">
      <t>オスイショリゲンカ</t>
    </rPh>
    <rPh sb="24" eb="30">
      <t>ケイジョウシュウシヒリツ</t>
    </rPh>
    <rPh sb="36" eb="38">
      <t>ウワマワ</t>
    </rPh>
    <rPh sb="46" eb="51">
      <t>ケイヒカイシュウリツ</t>
    </rPh>
    <rPh sb="57" eb="59">
      <t>シタマワ</t>
    </rPh>
    <rPh sb="92" eb="98">
      <t>オスイショリゲンカ</t>
    </rPh>
    <rPh sb="100" eb="105">
      <t>ネンリョウヒコウトウ</t>
    </rPh>
    <rPh sb="105" eb="106">
      <t>トウ</t>
    </rPh>
    <rPh sb="109" eb="113">
      <t>ジョウショウケイコウ</t>
    </rPh>
    <rPh sb="119" eb="122">
      <t>ブンリュウシキ</t>
    </rPh>
    <rPh sb="122" eb="125">
      <t>ゲスイドウ</t>
    </rPh>
    <rPh sb="126" eb="127">
      <t>ヨウ</t>
    </rPh>
    <rPh sb="129" eb="131">
      <t>クリイレ</t>
    </rPh>
    <rPh sb="132" eb="133">
      <t>オコナ</t>
    </rPh>
    <rPh sb="138" eb="140">
      <t>コンゴ</t>
    </rPh>
    <rPh sb="141" eb="142">
      <t>ヨコ</t>
    </rPh>
    <rPh sb="145" eb="147">
      <t>スイイ</t>
    </rPh>
    <rPh sb="152" eb="154">
      <t>ミコ</t>
    </rPh>
    <rPh sb="162" eb="164">
      <t>コンゴ</t>
    </rPh>
    <rPh sb="165" eb="167">
      <t>ヒヨウ</t>
    </rPh>
    <rPh sb="168" eb="170">
      <t>サクゲン</t>
    </rPh>
    <rPh sb="193" eb="198">
      <t>ルイセキケッソンキン</t>
    </rPh>
    <rPh sb="209" eb="213">
      <t>リュウドウヒリツ</t>
    </rPh>
    <rPh sb="215" eb="219">
      <t>リュウドウヒリツ</t>
    </rPh>
    <rPh sb="221" eb="225">
      <t>ルイジダンタイ</t>
    </rPh>
    <rPh sb="225" eb="227">
      <t>ヘイキン</t>
    </rPh>
    <rPh sb="235" eb="238">
      <t>シキンク</t>
    </rPh>
    <rPh sb="240" eb="241">
      <t>キビ</t>
    </rPh>
    <rPh sb="243" eb="245">
      <t>ジョウキョウ</t>
    </rPh>
    <rPh sb="249" eb="253">
      <t>シキンブソク</t>
    </rPh>
    <rPh sb="279" eb="280">
      <t>エ</t>
    </rPh>
    <rPh sb="290" eb="293">
      <t>キギョウサイ</t>
    </rPh>
    <rPh sb="293" eb="296">
      <t>ザンダカタイ</t>
    </rPh>
    <rPh sb="296" eb="302">
      <t>ジギョウキボヒリツ</t>
    </rPh>
    <rPh sb="304" eb="308">
      <t>カンキョセイビ</t>
    </rPh>
    <rPh sb="309" eb="312">
      <t>ショリジョウ</t>
    </rPh>
    <rPh sb="312" eb="314">
      <t>ケンセツ</t>
    </rPh>
    <rPh sb="316" eb="318">
      <t>ネンスウ</t>
    </rPh>
    <rPh sb="319" eb="321">
      <t>ケイカ</t>
    </rPh>
    <rPh sb="323" eb="325">
      <t>ショウカン</t>
    </rPh>
    <rPh sb="326" eb="327">
      <t>スス</t>
    </rPh>
    <rPh sb="335" eb="338">
      <t>ゼンネンド</t>
    </rPh>
    <rPh sb="340" eb="342">
      <t>ゲンショウ</t>
    </rPh>
    <rPh sb="349" eb="354">
      <t>シセツリヨウリツ</t>
    </rPh>
    <rPh sb="367" eb="370">
      <t>ドウスイジュン</t>
    </rPh>
    <rPh sb="374" eb="378">
      <t>スイセンカリツ</t>
    </rPh>
    <rPh sb="395" eb="397">
      <t>オオハバ</t>
    </rPh>
    <rPh sb="411" eb="413">
      <t>シセツ</t>
    </rPh>
    <rPh sb="414" eb="418">
      <t>タイヨウネンスウ</t>
    </rPh>
    <rPh sb="419" eb="420">
      <t>フ</t>
    </rPh>
    <rPh sb="423" eb="425">
      <t>テキセイ</t>
    </rPh>
    <rPh sb="429" eb="431">
      <t>キボ</t>
    </rPh>
    <rPh sb="444" eb="448">
      <t>スイセンカリツ</t>
    </rPh>
    <rPh sb="450" eb="452">
      <t>スイセン</t>
    </rPh>
    <rPh sb="452" eb="454">
      <t>カリツ</t>
    </rPh>
    <rPh sb="455" eb="459">
      <t>ルイジダンタイ</t>
    </rPh>
    <rPh sb="459" eb="461">
      <t>ヘイキン</t>
    </rPh>
    <rPh sb="464" eb="466">
      <t>ウワマワ</t>
    </rPh>
    <rPh sb="474" eb="476">
      <t>コンゴ</t>
    </rPh>
    <rPh sb="477" eb="479">
      <t>ケイゾク</t>
    </rPh>
    <rPh sb="481" eb="483">
      <t>セツゾク</t>
    </rPh>
    <rPh sb="483" eb="484">
      <t>スウ</t>
    </rPh>
    <rPh sb="485" eb="486">
      <t>フ</t>
    </rPh>
    <rPh sb="491" eb="493">
      <t>トリクミ</t>
    </rPh>
    <rPh sb="495" eb="49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</si>
</sst>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6D-44A8-9FE9-5D1C2797F8D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466D-44A8-9FE9-5D1C2797F8D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65.23</c:v>
                </c:pt>
                <c:pt idx="1">
                  <c:v>64.94</c:v>
                </c:pt>
                <c:pt idx="2">
                  <c:v>63.96</c:v>
                </c:pt>
                <c:pt idx="3">
                  <c:v>61.94</c:v>
                </c:pt>
                <c:pt idx="4">
                  <c:v>61.77</c:v>
                </c:pt>
              </c:numCache>
            </c:numRef>
          </c:val>
          <c:extLst>
            <c:ext xmlns:c16="http://schemas.microsoft.com/office/drawing/2014/chart" uri="{C3380CC4-5D6E-409C-BE32-E72D297353CC}">
              <c16:uniqueId val="{00000000-FED9-4E55-9F23-827C02473F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FED9-4E55-9F23-827C02473F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97.23</c:v>
                </c:pt>
                <c:pt idx="1">
                  <c:v>97.41</c:v>
                </c:pt>
                <c:pt idx="2">
                  <c:v>97.45</c:v>
                </c:pt>
                <c:pt idx="3">
                  <c:v>97.53</c:v>
                </c:pt>
                <c:pt idx="4">
                  <c:v>97.94</c:v>
                </c:pt>
              </c:numCache>
            </c:numRef>
          </c:val>
          <c:extLst>
            <c:ext xmlns:c16="http://schemas.microsoft.com/office/drawing/2014/chart" uri="{C3380CC4-5D6E-409C-BE32-E72D297353CC}">
              <c16:uniqueId val="{00000000-C535-4988-BFB1-CCD9776D466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C535-4988-BFB1-CCD9776D466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110.11</c:v>
                </c:pt>
                <c:pt idx="1">
                  <c:v>113.59</c:v>
                </c:pt>
                <c:pt idx="2">
                  <c:v>112.45</c:v>
                </c:pt>
                <c:pt idx="3">
                  <c:v>115.92</c:v>
                </c:pt>
                <c:pt idx="4">
                  <c:v>111.58</c:v>
                </c:pt>
              </c:numCache>
            </c:numRef>
          </c:val>
          <c:extLst>
            <c:ext xmlns:c16="http://schemas.microsoft.com/office/drawing/2014/chart" uri="{C3380CC4-5D6E-409C-BE32-E72D297353CC}">
              <c16:uniqueId val="{00000000-84C1-4DA6-96AF-03DCE764949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84C1-4DA6-96AF-03DCE764949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52.31</c:v>
                </c:pt>
                <c:pt idx="1">
                  <c:v>54.07</c:v>
                </c:pt>
                <c:pt idx="2">
                  <c:v>55.64</c:v>
                </c:pt>
                <c:pt idx="3">
                  <c:v>57.27</c:v>
                </c:pt>
                <c:pt idx="4">
                  <c:v>58.95</c:v>
                </c:pt>
              </c:numCache>
            </c:numRef>
          </c:val>
          <c:extLst>
            <c:ext xmlns:c16="http://schemas.microsoft.com/office/drawing/2014/chart" uri="{C3380CC4-5D6E-409C-BE32-E72D297353CC}">
              <c16:uniqueId val="{00000000-09DD-4BA4-A732-C79BBE2FB8B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09DD-4BA4-A732-C79BBE2FB8B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quot;-&quot;">
                  <c:v>1.04</c:v>
                </c:pt>
                <c:pt idx="3" formatCode="#,##0.00;&quot;△&quot;#,##0.00;&quot;-&quot;">
                  <c:v>1.04</c:v>
                </c:pt>
                <c:pt idx="4" formatCode="#,##0.00;&quot;△&quot;#,##0.00;&quot;-&quot;">
                  <c:v>1.04</c:v>
                </c:pt>
              </c:numCache>
            </c:numRef>
          </c:val>
          <c:extLst>
            <c:ext xmlns:c16="http://schemas.microsoft.com/office/drawing/2014/chart" uri="{C3380CC4-5D6E-409C-BE32-E72D297353CC}">
              <c16:uniqueId val="{00000000-302A-4195-9467-28AD180691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302A-4195-9467-28AD180691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C1-4147-9520-EF3E2BEAB8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06C1-4147-9520-EF3E2BEAB8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23.14</c:v>
                </c:pt>
                <c:pt idx="1">
                  <c:v>28.71</c:v>
                </c:pt>
                <c:pt idx="2">
                  <c:v>30.08</c:v>
                </c:pt>
                <c:pt idx="3">
                  <c:v>50.14</c:v>
                </c:pt>
                <c:pt idx="4">
                  <c:v>49.56</c:v>
                </c:pt>
              </c:numCache>
            </c:numRef>
          </c:val>
          <c:extLst>
            <c:ext xmlns:c16="http://schemas.microsoft.com/office/drawing/2014/chart" uri="{C3380CC4-5D6E-409C-BE32-E72D297353CC}">
              <c16:uniqueId val="{00000000-DBA5-4D80-9FD0-C08A82E0E12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DBA5-4D80-9FD0-C08A82E0E12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385.52</c:v>
                </c:pt>
                <c:pt idx="1">
                  <c:v>561.15</c:v>
                </c:pt>
                <c:pt idx="2">
                  <c:v>516.53</c:v>
                </c:pt>
                <c:pt idx="3">
                  <c:v>473.43</c:v>
                </c:pt>
                <c:pt idx="4">
                  <c:v>430.59</c:v>
                </c:pt>
              </c:numCache>
            </c:numRef>
          </c:val>
          <c:extLst>
            <c:ext xmlns:c16="http://schemas.microsoft.com/office/drawing/2014/chart" uri="{C3380CC4-5D6E-409C-BE32-E72D297353CC}">
              <c16:uniqueId val="{00000000-1990-4D61-852A-F905350367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1990-4D61-852A-F905350367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96.25</c:v>
                </c:pt>
                <c:pt idx="1">
                  <c:v>92.47</c:v>
                </c:pt>
                <c:pt idx="2">
                  <c:v>89.74</c:v>
                </c:pt>
                <c:pt idx="3">
                  <c:v>88.31</c:v>
                </c:pt>
                <c:pt idx="4">
                  <c:v>90.15</c:v>
                </c:pt>
              </c:numCache>
            </c:numRef>
          </c:val>
          <c:extLst>
            <c:ext xmlns:c16="http://schemas.microsoft.com/office/drawing/2014/chart" uri="{C3380CC4-5D6E-409C-BE32-E72D297353CC}">
              <c16:uniqueId val="{00000000-215D-495D-8DFC-7477933BF1C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215D-495D-8DFC-7477933BF1C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137.91</c:v>
                </c:pt>
                <c:pt idx="1">
                  <c:v>145.21</c:v>
                </c:pt>
                <c:pt idx="2">
                  <c:v>150</c:v>
                </c:pt>
                <c:pt idx="3">
                  <c:v>152.82</c:v>
                </c:pt>
                <c:pt idx="4">
                  <c:v>150</c:v>
                </c:pt>
              </c:numCache>
            </c:numRef>
          </c:val>
          <c:extLst>
            <c:ext xmlns:c16="http://schemas.microsoft.com/office/drawing/2014/chart" uri="{C3380CC4-5D6E-409C-BE32-E72D297353CC}">
              <c16:uniqueId val="{00000000-5147-4CE4-9B5D-869279E761A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5147-4CE4-9B5D-869279E761A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千葉県　袖ケ浦市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66091</v>
      </c>
      <c r="AM8" s="41"/>
      <c r="AN8" s="41"/>
      <c r="AO8" s="41"/>
      <c r="AP8" s="41"/>
      <c r="AQ8" s="41"/>
      <c r="AR8" s="41"/>
      <c r="AS8" s="41"/>
      <c r="AT8" s="34">
        <f>データ!T6</f>
        <v>94.82</v>
      </c>
      <c r="AU8" s="34"/>
      <c r="AV8" s="34"/>
      <c r="AW8" s="34"/>
      <c r="AX8" s="34"/>
      <c r="AY8" s="34"/>
      <c r="AZ8" s="34"/>
      <c r="BA8" s="34"/>
      <c r="BB8" s="34">
        <f>データ!U6</f>
        <v>697.02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81.97</v>
      </c>
      <c r="J10" s="34"/>
      <c r="K10" s="34"/>
      <c r="L10" s="34"/>
      <c r="M10" s="34"/>
      <c r="N10" s="34"/>
      <c r="O10" s="34"/>
      <c r="P10" s="34">
        <f>データ!P6</f>
        <v>67.83</v>
      </c>
      <c r="Q10" s="34"/>
      <c r="R10" s="34"/>
      <c r="S10" s="34"/>
      <c r="T10" s="34"/>
      <c r="U10" s="34"/>
      <c r="V10" s="34"/>
      <c r="W10" s="34">
        <f>データ!Q6</f>
        <v>92.26</v>
      </c>
      <c r="X10" s="34"/>
      <c r="Y10" s="34"/>
      <c r="Z10" s="34"/>
      <c r="AA10" s="34"/>
      <c r="AB10" s="34"/>
      <c r="AC10" s="34"/>
      <c r="AD10" s="41">
        <f>データ!R6</f>
        <v>2344</v>
      </c>
      <c r="AE10" s="41"/>
      <c r="AF10" s="41"/>
      <c r="AG10" s="41"/>
      <c r="AH10" s="41"/>
      <c r="AI10" s="41"/>
      <c r="AJ10" s="41"/>
      <c r="AK10" s="2"/>
      <c r="AL10" s="41">
        <f>データ!V6</f>
        <v>44755</v>
      </c>
      <c r="AM10" s="41"/>
      <c r="AN10" s="41"/>
      <c r="AO10" s="41"/>
      <c r="AP10" s="41"/>
      <c r="AQ10" s="41"/>
      <c r="AR10" s="41"/>
      <c r="AS10" s="41"/>
      <c r="AT10" s="34">
        <f>データ!W6</f>
        <v>10.14</v>
      </c>
      <c r="AU10" s="34"/>
      <c r="AV10" s="34"/>
      <c r="AW10" s="34"/>
      <c r="AX10" s="34"/>
      <c r="AY10" s="34"/>
      <c r="AZ10" s="34"/>
      <c r="BA10" s="34"/>
      <c r="BB10" s="34">
        <f>データ!X6</f>
        <v>4413.71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NBof5kCP+nWxoUqgh54o2wlqp8rzGiE9rtB+CW4YPNhNyiE7qBqH9gjO6R6fQhii9DRGHoh9pxi4gBm6t8YA==" saltValue="D6oCxoVdoHjXJoCBrPzQh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122297</v>
      </c>
      <c r="D6" s="19">
        <f t="shared" si="3"/>
        <v>46</v>
      </c>
      <c r="E6" s="19">
        <f t="shared" si="3"/>
        <v>17</v>
      </c>
      <c r="F6" s="19">
        <f t="shared" si="3"/>
        <v>1</v>
      </c>
      <c r="G6" s="19">
        <f t="shared" si="3"/>
        <v>0</v>
      </c>
      <c r="H6" s="19" t="str">
        <f t="shared" si="3"/>
        <v>千葉県　袖ケ浦市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81.97</v>
      </c>
      <c r="P6" s="20">
        <f t="shared" si="3"/>
        <v>67.83</v>
      </c>
      <c r="Q6" s="20">
        <f t="shared" si="3"/>
        <v>92.26</v>
      </c>
      <c r="R6" s="20">
        <f t="shared" si="3"/>
        <v>2344</v>
      </c>
      <c r="S6" s="20">
        <f t="shared" si="3"/>
        <v>66091</v>
      </c>
      <c r="T6" s="20">
        <f t="shared" si="3"/>
        <v>94.82</v>
      </c>
      <c r="U6" s="20">
        <f t="shared" si="3"/>
        <v>697.02</v>
      </c>
      <c r="V6" s="20">
        <f t="shared" si="3"/>
        <v>44755</v>
      </c>
      <c r="W6" s="20">
        <f t="shared" si="3"/>
        <v>10.14</v>
      </c>
      <c r="X6" s="20">
        <f t="shared" si="3"/>
        <v>4413.71</v>
      </c>
      <c r="Y6" s="21">
        <f>IF(Y7="",NA(),Y7)</f>
        <v>110.11</v>
      </c>
      <c r="Z6" s="21">
        <f t="shared" ref="Z6:AH6" si="4">IF(Z7="",NA(),Z7)</f>
        <v>113.59</v>
      </c>
      <c r="AA6" s="21">
        <f t="shared" si="4"/>
        <v>112.45</v>
      </c>
      <c r="AB6" s="21">
        <f t="shared" si="4"/>
        <v>115.92</v>
      </c>
      <c r="AC6" s="21">
        <f t="shared" si="4"/>
        <v>111.58</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23.14</v>
      </c>
      <c r="AV6" s="21">
        <f t="shared" ref="AV6:BD6" si="6">IF(AV7="",NA(),AV7)</f>
        <v>28.71</v>
      </c>
      <c r="AW6" s="21">
        <f t="shared" si="6"/>
        <v>30.08</v>
      </c>
      <c r="AX6" s="21">
        <f t="shared" si="6"/>
        <v>50.14</v>
      </c>
      <c r="AY6" s="21">
        <f t="shared" si="6"/>
        <v>49.56</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385.52</v>
      </c>
      <c r="BG6" s="21">
        <f t="shared" ref="BG6:BO6" si="7">IF(BG7="",NA(),BG7)</f>
        <v>561.15</v>
      </c>
      <c r="BH6" s="21">
        <f t="shared" si="7"/>
        <v>516.53</v>
      </c>
      <c r="BI6" s="21">
        <f t="shared" si="7"/>
        <v>473.43</v>
      </c>
      <c r="BJ6" s="21">
        <f t="shared" si="7"/>
        <v>430.59</v>
      </c>
      <c r="BK6" s="21">
        <f t="shared" si="7"/>
        <v>857.88</v>
      </c>
      <c r="BL6" s="21">
        <f t="shared" si="7"/>
        <v>825.1</v>
      </c>
      <c r="BM6" s="21">
        <f t="shared" si="7"/>
        <v>789.87</v>
      </c>
      <c r="BN6" s="21">
        <f t="shared" si="7"/>
        <v>749.43</v>
      </c>
      <c r="BO6" s="21">
        <f t="shared" si="7"/>
        <v>698.04</v>
      </c>
      <c r="BP6" s="20" t="str">
        <f>IF(BP7="","",IF(BP7="-","【-】","【"&amp;SUBSTITUTE(TEXT(BP7,"#,##0.00"),"-","△")&amp;"】"))</f>
        <v>【602.56】</v>
      </c>
      <c r="BQ6" s="21">
        <f>IF(BQ7="",NA(),BQ7)</f>
        <v>96.25</v>
      </c>
      <c r="BR6" s="21">
        <f t="shared" ref="BR6:BZ6" si="8">IF(BR7="",NA(),BR7)</f>
        <v>92.47</v>
      </c>
      <c r="BS6" s="21">
        <f t="shared" si="8"/>
        <v>89.74</v>
      </c>
      <c r="BT6" s="21">
        <f t="shared" si="8"/>
        <v>88.31</v>
      </c>
      <c r="BU6" s="21">
        <f t="shared" si="8"/>
        <v>90.15</v>
      </c>
      <c r="BV6" s="21">
        <f t="shared" si="8"/>
        <v>94.97</v>
      </c>
      <c r="BW6" s="21">
        <f t="shared" si="8"/>
        <v>97.07</v>
      </c>
      <c r="BX6" s="21">
        <f t="shared" si="8"/>
        <v>98.06</v>
      </c>
      <c r="BY6" s="21">
        <f t="shared" si="8"/>
        <v>98.46</v>
      </c>
      <c r="BZ6" s="21">
        <f t="shared" si="8"/>
        <v>97.98</v>
      </c>
      <c r="CA6" s="20" t="str">
        <f>IF(CA7="","",IF(CA7="-","【-】","【"&amp;SUBSTITUTE(TEXT(CA7,"#,##0.00"),"-","△")&amp;"】"))</f>
        <v>【97.94】</v>
      </c>
      <c r="CB6" s="21">
        <f>IF(CB7="",NA(),CB7)</f>
        <v>137.91</v>
      </c>
      <c r="CC6" s="21">
        <f t="shared" ref="CC6:CK6" si="9">IF(CC7="",NA(),CC7)</f>
        <v>145.21</v>
      </c>
      <c r="CD6" s="21">
        <f t="shared" si="9"/>
        <v>150</v>
      </c>
      <c r="CE6" s="21">
        <f t="shared" si="9"/>
        <v>152.82</v>
      </c>
      <c r="CF6" s="21">
        <f t="shared" si="9"/>
        <v>150</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65.23</v>
      </c>
      <c r="CN6" s="21">
        <f t="shared" ref="CN6:CV6" si="10">IF(CN7="",NA(),CN7)</f>
        <v>64.94</v>
      </c>
      <c r="CO6" s="21">
        <f t="shared" si="10"/>
        <v>63.96</v>
      </c>
      <c r="CP6" s="21">
        <f t="shared" si="10"/>
        <v>61.94</v>
      </c>
      <c r="CQ6" s="21">
        <f t="shared" si="10"/>
        <v>61.77</v>
      </c>
      <c r="CR6" s="21">
        <f t="shared" si="10"/>
        <v>65.28</v>
      </c>
      <c r="CS6" s="21">
        <f t="shared" si="10"/>
        <v>64.92</v>
      </c>
      <c r="CT6" s="21">
        <f t="shared" si="10"/>
        <v>64.14</v>
      </c>
      <c r="CU6" s="21">
        <f t="shared" si="10"/>
        <v>63.71</v>
      </c>
      <c r="CV6" s="21">
        <f t="shared" si="10"/>
        <v>64.95</v>
      </c>
      <c r="CW6" s="20" t="str">
        <f>IF(CW7="","",IF(CW7="-","【-】","【"&amp;SUBSTITUTE(TEXT(CW7,"#,##0.00"),"-","△")&amp;"】"))</f>
        <v>【60.13】</v>
      </c>
      <c r="CX6" s="21">
        <f>IF(CX7="",NA(),CX7)</f>
        <v>97.23</v>
      </c>
      <c r="CY6" s="21">
        <f t="shared" ref="CY6:DG6" si="11">IF(CY7="",NA(),CY7)</f>
        <v>97.41</v>
      </c>
      <c r="CZ6" s="21">
        <f t="shared" si="11"/>
        <v>97.45</v>
      </c>
      <c r="DA6" s="21">
        <f t="shared" si="11"/>
        <v>97.53</v>
      </c>
      <c r="DB6" s="21">
        <f t="shared" si="11"/>
        <v>97.94</v>
      </c>
      <c r="DC6" s="21">
        <f t="shared" si="11"/>
        <v>92.72</v>
      </c>
      <c r="DD6" s="21">
        <f t="shared" si="11"/>
        <v>92.88</v>
      </c>
      <c r="DE6" s="21">
        <f t="shared" si="11"/>
        <v>92.9</v>
      </c>
      <c r="DF6" s="21">
        <f t="shared" si="11"/>
        <v>92.89</v>
      </c>
      <c r="DG6" s="21">
        <f t="shared" si="11"/>
        <v>93.08</v>
      </c>
      <c r="DH6" s="20" t="str">
        <f>IF(DH7="","",IF(DH7="-","【-】","【"&amp;SUBSTITUTE(TEXT(DH7,"#,##0.00"),"-","△")&amp;"】"))</f>
        <v>【96.00】</v>
      </c>
      <c r="DI6" s="21">
        <f>IF(DI7="",NA(),DI7)</f>
        <v>52.31</v>
      </c>
      <c r="DJ6" s="21">
        <f t="shared" ref="DJ6:DR6" si="12">IF(DJ7="",NA(),DJ7)</f>
        <v>54.07</v>
      </c>
      <c r="DK6" s="21">
        <f t="shared" si="12"/>
        <v>55.64</v>
      </c>
      <c r="DL6" s="21">
        <f t="shared" si="12"/>
        <v>57.27</v>
      </c>
      <c r="DM6" s="21">
        <f t="shared" si="12"/>
        <v>58.95</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1">
        <f t="shared" si="13"/>
        <v>1.04</v>
      </c>
      <c r="DW6" s="21">
        <f t="shared" si="13"/>
        <v>1.04</v>
      </c>
      <c r="DX6" s="21">
        <f t="shared" si="13"/>
        <v>1.04</v>
      </c>
      <c r="DY6" s="21">
        <f t="shared" si="13"/>
        <v>1.22</v>
      </c>
      <c r="DZ6" s="21">
        <f t="shared" si="13"/>
        <v>1.61</v>
      </c>
      <c r="EA6" s="21">
        <f t="shared" si="13"/>
        <v>2.08</v>
      </c>
      <c r="EB6" s="21">
        <f t="shared" si="13"/>
        <v>2.74</v>
      </c>
      <c r="EC6" s="21">
        <f t="shared" si="13"/>
        <v>3.24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2">
      <c r="A7" s="14"/>
      <c r="B7" s="23">
        <v>2024</v>
      </c>
      <c r="C7" s="23">
        <v>122297</v>
      </c>
      <c r="D7" s="23">
        <v>46</v>
      </c>
      <c r="E7" s="23">
        <v>17</v>
      </c>
      <c r="F7" s="23">
        <v>1</v>
      </c>
      <c r="G7" s="23">
        <v>0</v>
      </c>
      <c r="H7" s="23" t="s">
        <v>96</v>
      </c>
      <c r="I7" s="23" t="s">
        <v>97</v>
      </c>
      <c r="J7" s="23" t="s">
        <v>98</v>
      </c>
      <c r="K7" s="23" t="s">
        <v>99</v>
      </c>
      <c r="L7" s="23" t="s">
        <v>100</v>
      </c>
      <c r="M7" s="23" t="s">
        <v>101</v>
      </c>
      <c r="N7" s="24" t="s">
        <v>102</v>
      </c>
      <c r="O7" s="24">
        <v>81.97</v>
      </c>
      <c r="P7" s="24">
        <v>67.83</v>
      </c>
      <c r="Q7" s="24">
        <v>92.26</v>
      </c>
      <c r="R7" s="24">
        <v>2344</v>
      </c>
      <c r="S7" s="24">
        <v>66091</v>
      </c>
      <c r="T7" s="24">
        <v>94.82</v>
      </c>
      <c r="U7" s="24">
        <v>697.02</v>
      </c>
      <c r="V7" s="24">
        <v>44755</v>
      </c>
      <c r="W7" s="24">
        <v>10.14</v>
      </c>
      <c r="X7" s="24">
        <v>4413.71</v>
      </c>
      <c r="Y7" s="24">
        <v>110.11</v>
      </c>
      <c r="Z7" s="24">
        <v>113.59</v>
      </c>
      <c r="AA7" s="24">
        <v>112.45</v>
      </c>
      <c r="AB7" s="24">
        <v>115.92</v>
      </c>
      <c r="AC7" s="24">
        <v>111.58</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23.14</v>
      </c>
      <c r="AV7" s="24">
        <v>28.71</v>
      </c>
      <c r="AW7" s="24">
        <v>30.08</v>
      </c>
      <c r="AX7" s="24">
        <v>50.14</v>
      </c>
      <c r="AY7" s="24">
        <v>49.56</v>
      </c>
      <c r="AZ7" s="24">
        <v>67.930000000000007</v>
      </c>
      <c r="BA7" s="24">
        <v>68.53</v>
      </c>
      <c r="BB7" s="24">
        <v>69.180000000000007</v>
      </c>
      <c r="BC7" s="24">
        <v>76.319999999999993</v>
      </c>
      <c r="BD7" s="24">
        <v>80.33</v>
      </c>
      <c r="BE7" s="24">
        <v>82.75</v>
      </c>
      <c r="BF7" s="24">
        <v>385.52</v>
      </c>
      <c r="BG7" s="24">
        <v>561.15</v>
      </c>
      <c r="BH7" s="24">
        <v>516.53</v>
      </c>
      <c r="BI7" s="24">
        <v>473.43</v>
      </c>
      <c r="BJ7" s="24">
        <v>430.59</v>
      </c>
      <c r="BK7" s="24">
        <v>857.88</v>
      </c>
      <c r="BL7" s="24">
        <v>825.1</v>
      </c>
      <c r="BM7" s="24">
        <v>789.87</v>
      </c>
      <c r="BN7" s="24">
        <v>749.43</v>
      </c>
      <c r="BO7" s="24">
        <v>698.04</v>
      </c>
      <c r="BP7" s="24">
        <v>602.55999999999995</v>
      </c>
      <c r="BQ7" s="24">
        <v>96.25</v>
      </c>
      <c r="BR7" s="24">
        <v>92.47</v>
      </c>
      <c r="BS7" s="24">
        <v>89.74</v>
      </c>
      <c r="BT7" s="24">
        <v>88.31</v>
      </c>
      <c r="BU7" s="24">
        <v>90.15</v>
      </c>
      <c r="BV7" s="24">
        <v>94.97</v>
      </c>
      <c r="BW7" s="24">
        <v>97.07</v>
      </c>
      <c r="BX7" s="24">
        <v>98.06</v>
      </c>
      <c r="BY7" s="24">
        <v>98.46</v>
      </c>
      <c r="BZ7" s="24">
        <v>97.98</v>
      </c>
      <c r="CA7" s="24">
        <v>97.94</v>
      </c>
      <c r="CB7" s="24">
        <v>137.91</v>
      </c>
      <c r="CC7" s="24">
        <v>145.21</v>
      </c>
      <c r="CD7" s="24">
        <v>150</v>
      </c>
      <c r="CE7" s="24">
        <v>152.82</v>
      </c>
      <c r="CF7" s="24">
        <v>150</v>
      </c>
      <c r="CG7" s="24">
        <v>159.49</v>
      </c>
      <c r="CH7" s="24">
        <v>157.81</v>
      </c>
      <c r="CI7" s="24">
        <v>157.37</v>
      </c>
      <c r="CJ7" s="24">
        <v>157.44999999999999</v>
      </c>
      <c r="CK7" s="24">
        <v>159.75</v>
      </c>
      <c r="CL7" s="24">
        <v>140.97999999999999</v>
      </c>
      <c r="CM7" s="24">
        <v>65.23</v>
      </c>
      <c r="CN7" s="24">
        <v>64.94</v>
      </c>
      <c r="CO7" s="24">
        <v>63.96</v>
      </c>
      <c r="CP7" s="24">
        <v>61.94</v>
      </c>
      <c r="CQ7" s="24">
        <v>61.77</v>
      </c>
      <c r="CR7" s="24">
        <v>65.28</v>
      </c>
      <c r="CS7" s="24">
        <v>64.92</v>
      </c>
      <c r="CT7" s="24">
        <v>64.14</v>
      </c>
      <c r="CU7" s="24">
        <v>63.71</v>
      </c>
      <c r="CV7" s="24">
        <v>64.95</v>
      </c>
      <c r="CW7" s="24">
        <v>60.13</v>
      </c>
      <c r="CX7" s="24">
        <v>97.23</v>
      </c>
      <c r="CY7" s="24">
        <v>97.41</v>
      </c>
      <c r="CZ7" s="24">
        <v>97.45</v>
      </c>
      <c r="DA7" s="24">
        <v>97.53</v>
      </c>
      <c r="DB7" s="24">
        <v>97.94</v>
      </c>
      <c r="DC7" s="24">
        <v>92.72</v>
      </c>
      <c r="DD7" s="24">
        <v>92.88</v>
      </c>
      <c r="DE7" s="24">
        <v>92.9</v>
      </c>
      <c r="DF7" s="24">
        <v>92.89</v>
      </c>
      <c r="DG7" s="24">
        <v>93.08</v>
      </c>
      <c r="DH7" s="24">
        <v>96</v>
      </c>
      <c r="DI7" s="24">
        <v>52.31</v>
      </c>
      <c r="DJ7" s="24">
        <v>54.07</v>
      </c>
      <c r="DK7" s="24">
        <v>55.64</v>
      </c>
      <c r="DL7" s="24">
        <v>57.27</v>
      </c>
      <c r="DM7" s="24">
        <v>58.95</v>
      </c>
      <c r="DN7" s="24">
        <v>23.79</v>
      </c>
      <c r="DO7" s="24">
        <v>25.66</v>
      </c>
      <c r="DP7" s="24">
        <v>27.46</v>
      </c>
      <c r="DQ7" s="24">
        <v>29.93</v>
      </c>
      <c r="DR7" s="24">
        <v>31.89</v>
      </c>
      <c r="DS7" s="24">
        <v>42.2</v>
      </c>
      <c r="DT7" s="24">
        <v>0</v>
      </c>
      <c r="DU7" s="24">
        <v>0</v>
      </c>
      <c r="DV7" s="24">
        <v>1.04</v>
      </c>
      <c r="DW7" s="24">
        <v>1.04</v>
      </c>
      <c r="DX7" s="24">
        <v>1.04</v>
      </c>
      <c r="DY7" s="24">
        <v>1.22</v>
      </c>
      <c r="DZ7" s="24">
        <v>1.61</v>
      </c>
      <c r="EA7" s="24">
        <v>2.08</v>
      </c>
      <c r="EB7" s="24">
        <v>2.74</v>
      </c>
      <c r="EC7" s="24">
        <v>3.24</v>
      </c>
      <c r="ED7" s="24">
        <v>9.4600000000000009</v>
      </c>
      <c r="EE7" s="24">
        <v>0</v>
      </c>
      <c r="EF7" s="24">
        <v>0</v>
      </c>
      <c r="EG7" s="24">
        <v>0</v>
      </c>
      <c r="EH7" s="24">
        <v>0</v>
      </c>
      <c r="EI7" s="24">
        <v>0</v>
      </c>
      <c r="EJ7" s="24">
        <v>0.09</v>
      </c>
      <c r="EK7" s="24">
        <v>0.17</v>
      </c>
      <c r="EL7" s="24">
        <v>0.13</v>
      </c>
      <c r="EM7" s="24">
        <v>0.06</v>
      </c>
      <c r="EN7" s="24">
        <v>0.08</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2026-01-21T02:27:15Z</cp:lastPrinted>
  <dcterms:created xsi:type="dcterms:W3CDTF">2025-12-23T05:59:14Z</dcterms:created>
  <dcterms:modified xsi:type="dcterms:W3CDTF">2026-02-16T06:45:57Z</dcterms:modified>
  <cp:category/>
</cp:coreProperties>
</file>