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9F0DAA0F-7ED2-4E02-90D6-E9083AF12FC9}" xr6:coauthVersionLast="47" xr6:coauthVersionMax="47" xr10:uidLastSave="{00000000-0000-0000-0000-000000000000}"/>
  <workbookProtection workbookAlgorithmName="SHA-512" workbookHashValue="IVO6AlBmBDMLKfCYXxYTfMsRa/0parnAv8bThoDovAFH1YvPht4snEiAzzVWiuuwhcwJcflrCrmRQ1q5SqQCtg==" workbookSaltValue="l5KvAgWivXBWh2sWgbLEu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P10"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<sst xmlns="http://schemas.openxmlformats.org/spreadsheetml/2006/main" count="236" uniqueCount="116">
  <si>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</si>
  <si>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</si>
  <si>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</si>
  <si>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</si>
  <si>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</si>
  <si>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</si>
  <si>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</si>
  <si>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</si>
  <si>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</si>
  <si>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</si>
  <si>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</si>
  <si>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</si>
  <si>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</si>
  <si>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</si>
  <si>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</si>
  <si>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</si>
  <si>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</si>
  <si>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</si>
  <si>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</si>
  <si>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</si>
  <si>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</si>
  <si>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</si>
  <si>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</si>
  <si>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</si>
  <si>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</si>
  <si>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</si>
  <si>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</si>
  <si>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</si>
  <si>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</si>
  <si>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</si>
  <si>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</si>
  <si>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</si>
  <si>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</si>
  <si>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</si>
  <si>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</si>
  <si>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</si>
  <si>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</si>
  <si>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</si>
  <si>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</si>
  <si>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</si>
  <si>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</si>
  <si>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</si>
  <si>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</si>
  <si>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</si>
  <si>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</si>
  <si>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</si>
  <si>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</si>
  <si>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</si>
  <si>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</si>
  <si>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</si>
  <si>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</si>
  <si>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</si>
  <si>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</si>
  <si>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</si>
  <si>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</si>
  <si>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</si>
  <si>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</si>
  <si>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</si>
  <si>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</si>
  <si>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</si>
  <si>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</si>
  <si>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</si>
  <si>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</si>
  <si>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</si>
  <si>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</si>
  <si>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</si>
  <si>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</si>
  <si>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</si>
  <si>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</si>
  <si>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</si>
  <si>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</si>
  <si>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</si>
  <si>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</si>
  <si>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</si>
  <si>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</si>
  <si>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</si>
  <si>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</si>
  <si>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</si>
  <si>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</si>
  <si>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</si>
  <si>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</si>
  <si>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</si>
  <si>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</si>
  <si>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</si>
  <si>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</si>
  <si>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</si>
  <si>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</si>
  <si>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</si>
  <si>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</si>
  <si>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</si>
  <si>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</si>
  <si>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</si>
  <si>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</si>
  <si>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</si>
  <si>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</si>
  <si>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</si>
  <si>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</si>
  <si>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</si>
  <si>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</si>
  <si>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</si>
  <si>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</si>
  <si>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</si>
  <si>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</si>
  <si>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</si>
  <si>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</si>
  <si>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</si>
  <si>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</si>
  <si>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</si>
  <si>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</si>
  <si>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</si>
  <si>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</si>
  <si>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</si>
  <si>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</si>
  <si>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下水道事業は、全体として一定の健全性・効率性を維持していると考えられる。近年は、諸物価の高騰により費用が増加するとともに水需要の減少により下水道使用料収益の減少が続いていたため、令和5年度に下水道使用料の改定を実施した。しかし、老朽化が進む施設(主に管渠)の維持管理・更新や諸物価の上昇による費用の増加が続くことで、再度経営が厳しくなることが見込まれる。
　個々の指標については、
　令和5年度に実施した下水道使用料の改定により①「経常収支比率」、⑤「経費回収率」が100％を上回っていることから、下水道使用料で汚水処理費を賄えている状況である。
　③「流動比率」は使用料改定の効果もあり上昇を続けており、平均と比較して良好な数値となっている。
　④「企業債残高対事業規模比率」は類似団体平均値等と比較して良好な数値となっているが、今後は横ばいに推移すると見込んでいる。
　⑥「汚水処理原価」は流域下水道による大規模施設の運営が費用圧縮に効果があると考えられ、類似団体平均値等と比較して良好な数値となっている。
　⑧「水洗化率」は使用料収入の確保や適正な汚水処理のため100％に近いことが望ましく、今後も水洗化率向上のための普及活動に努めていく。</t>
    <rPh sb="44" eb="47">
      <t>ショブッカ</t>
    </rPh>
    <rPh sb="48" eb="50">
      <t>コウトウ</t>
    </rPh>
    <rPh sb="53" eb="55">
      <t>ヒヨウ</t>
    </rPh>
    <rPh sb="56" eb="58">
      <t>ゾウカ</t>
    </rPh>
    <rPh sb="85" eb="86">
      <t>ツヅ</t>
    </rPh>
    <rPh sb="118" eb="121">
      <t>ロウキュウカ</t>
    </rPh>
    <rPh sb="122" eb="123">
      <t>スス</t>
    </rPh>
    <rPh sb="127" eb="128">
      <t>オモ</t>
    </rPh>
    <rPh sb="162" eb="164">
      <t>サイド</t>
    </rPh>
    <rPh sb="288" eb="291">
      <t>シヨウリョウ</t>
    </rPh>
    <rPh sb="291" eb="293">
      <t>カイテイ</t>
    </rPh>
    <rPh sb="294" eb="296">
      <t>コウカ</t>
    </rPh>
    <rPh sb="299" eb="301">
      <t>ジョウショウ</t>
    </rPh>
    <rPh sb="302" eb="303">
      <t>ツヅ</t>
    </rPh>
    <rPh sb="371" eb="373">
      <t>コンゴ</t>
    </rPh>
    <rPh sb="374" eb="375">
      <t>ヨコ</t>
    </rPh>
    <rPh sb="378" eb="380">
      <t>スイイ</t>
    </rPh>
    <rPh sb="383" eb="385">
      <t>ミコ</t>
    </rPh>
    <phoneticPr fontId="4"/>
  </si>
  <si>
    <t>　当市の下水道施設は、令和元年度に初めて保有資産の一部が法定耐用年数を経過したが、大規模開発等により布設された管渠の老朽化が控えており、今後の増加が見込まれる。
　個々の指標については、
　①「有形固定資産減価償却率」は法適用時の資産評価方法により0から始まっているため低い値になっているが、実際は事業の開始から40年以上が経過しており、一定の老朽化が進んでいる。
　②「管渠老朽化率」は類似団体平均値と同規模だが、今後も老朽した管渠の増加が見込まれる。
　③「管渠改善率」は年度間で増減することがあり、令和6年度は比較的大きな数値が計上されているが、当該更新率では②「管渠老朽化率」が上昇していくことが見込まれるため、計画的・効率的な更新に取り組んでいく必要がある。</t>
    <rPh sb="62" eb="63">
      <t>ヒカ</t>
    </rPh>
    <rPh sb="253" eb="255">
      <t>レイワ</t>
    </rPh>
    <rPh sb="256" eb="258">
      <t>ネンド</t>
    </rPh>
    <rPh sb="259" eb="262">
      <t>ヒカクテキ</t>
    </rPh>
    <rPh sb="262" eb="263">
      <t>オオ</t>
    </rPh>
    <rPh sb="265" eb="267">
      <t>スウチ</t>
    </rPh>
    <rPh sb="268" eb="270">
      <t>ケイジョウ</t>
    </rPh>
    <phoneticPr fontId="4"/>
  </si>
  <si>
    <t>　今後の下水道事業の見通しとしては、人口減少に伴い下水道使用料の増加が見込めない中で、諸物価の高騰による汚水処理原価の上昇や老朽化した施設の更新需要の増加が想定される。また、経費削減のため人員を減らしてきた中で、技術のある人材の確保が厳しくなってきている。
　そのような状況の中でも下水道事業を持続可能とするため、各種指標を用いて経営の健全性・効率性の把握に努めるとともに、ストックマネジメントや経営戦略などに基づく計画的・効率的な事業経営を実践していくことが重要である。
　また、将来にわたって経営の健全性を維持するため、各種計画に基づき適正な使用料水準について定期的に検討していく必要がある。</t>
    <rPh sb="4" eb="5">
      <t>ゲ</t>
    </rPh>
    <rPh sb="25" eb="28">
      <t>ゲスイドウ</t>
    </rPh>
    <rPh sb="28" eb="31">
      <t>シヨウリョウ</t>
    </rPh>
    <rPh sb="52" eb="54">
      <t>オスイ</t>
    </rPh>
    <rPh sb="54" eb="56">
      <t>ショリ</t>
    </rPh>
    <rPh sb="106" eb="108">
      <t>ギジュツ</t>
    </rPh>
    <rPh sb="142" eb="143">
      <t>ゲ</t>
    </rPh>
    <rPh sb="274" eb="277">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</si>
</sst>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0.05</c:v>
                </c:pt>
                <c:pt idx="2">
                  <c:v>0.06</c:v>
                </c:pt>
                <c:pt idx="3">
                  <c:v>7.0000000000000007E-2</c:v>
                </c:pt>
                <c:pt idx="4">
                  <c:v>0.31</c:v>
                </c:pt>
              </c:numCache>
            </c:numRef>
          </c:val>
          <c:extLst>
            <c:ext xmlns:c16="http://schemas.microsoft.com/office/drawing/2014/chart" uri="{C3380CC4-5D6E-409C-BE32-E72D297353CC}">
              <c16:uniqueId val="{00000000-82A3-407E-9A4F-3A6FC9E7C4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2A3-407E-9A4F-3A6FC9E7C4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90-4B8A-BE1B-EC9158D513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BD90-4B8A-BE1B-EC9158D513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95.38</c:v>
                </c:pt>
                <c:pt idx="1">
                  <c:v>95.42</c:v>
                </c:pt>
                <c:pt idx="2">
                  <c:v>95.42</c:v>
                </c:pt>
                <c:pt idx="3">
                  <c:v>95.41</c:v>
                </c:pt>
                <c:pt idx="4">
                  <c:v>95.4</c:v>
                </c:pt>
              </c:numCache>
            </c:numRef>
          </c:val>
          <c:extLst>
            <c:ext xmlns:c16="http://schemas.microsoft.com/office/drawing/2014/chart" uri="{C3380CC4-5D6E-409C-BE32-E72D297353CC}">
              <c16:uniqueId val="{00000000-7CA6-4C9F-9B86-6E03FEA06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CA6-4C9F-9B86-6E03FEA06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100.13</c:v>
                </c:pt>
                <c:pt idx="1">
                  <c:v>98.22</c:v>
                </c:pt>
                <c:pt idx="2">
                  <c:v>99</c:v>
                </c:pt>
                <c:pt idx="3">
                  <c:v>100.81</c:v>
                </c:pt>
                <c:pt idx="4">
                  <c:v>102.02</c:v>
                </c:pt>
              </c:numCache>
            </c:numRef>
          </c:val>
          <c:extLst>
            <c:ext xmlns:c16="http://schemas.microsoft.com/office/drawing/2014/chart" uri="{C3380CC4-5D6E-409C-BE32-E72D297353CC}">
              <c16:uniqueId val="{00000000-1C7B-4DB0-B6EE-F9519F2466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1C7B-4DB0-B6EE-F9519F2466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12</c:v>
                </c:pt>
                <c:pt idx="1">
                  <c:v>14.59</c:v>
                </c:pt>
                <c:pt idx="2">
                  <c:v>17.510000000000002</c:v>
                </c:pt>
                <c:pt idx="3">
                  <c:v>20.260000000000002</c:v>
                </c:pt>
                <c:pt idx="4">
                  <c:v>22.96</c:v>
                </c:pt>
              </c:numCache>
            </c:numRef>
          </c:val>
          <c:extLst>
            <c:ext xmlns:c16="http://schemas.microsoft.com/office/drawing/2014/chart" uri="{C3380CC4-5D6E-409C-BE32-E72D297353CC}">
              <c16:uniqueId val="{00000000-E3AD-4F66-A0EE-73FB9CFCFE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E3AD-4F66-A0EE-73FB9CFCFE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2.92</c:v>
                </c:pt>
                <c:pt idx="1">
                  <c:v>3.13</c:v>
                </c:pt>
                <c:pt idx="2">
                  <c:v>3.04</c:v>
                </c:pt>
                <c:pt idx="3">
                  <c:v>3.44</c:v>
                </c:pt>
                <c:pt idx="4">
                  <c:v>3.34</c:v>
                </c:pt>
              </c:numCache>
            </c:numRef>
          </c:val>
          <c:extLst>
            <c:ext xmlns:c16="http://schemas.microsoft.com/office/drawing/2014/chart" uri="{C3380CC4-5D6E-409C-BE32-E72D297353CC}">
              <c16:uniqueId val="{00000000-6D35-49EA-B6F2-0DAD7A1853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6D35-49EA-B6F2-0DAD7A1853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AB-43BE-BF15-09CB6A1C9A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4AB-43BE-BF15-09CB6A1C9A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72.75</c:v>
                </c:pt>
                <c:pt idx="1">
                  <c:v>89.13</c:v>
                </c:pt>
                <c:pt idx="2">
                  <c:v>112.32</c:v>
                </c:pt>
                <c:pt idx="3">
                  <c:v>143.74</c:v>
                </c:pt>
                <c:pt idx="4">
                  <c:v>201.74</c:v>
                </c:pt>
              </c:numCache>
            </c:numRef>
          </c:val>
          <c:extLst>
            <c:ext xmlns:c16="http://schemas.microsoft.com/office/drawing/2014/chart" uri="{C3380CC4-5D6E-409C-BE32-E72D297353CC}">
              <c16:uniqueId val="{00000000-988A-44A4-A739-29E914757C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88A-44A4-A739-29E914757C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412.52</c:v>
                </c:pt>
                <c:pt idx="1">
                  <c:v>382.89</c:v>
                </c:pt>
                <c:pt idx="2">
                  <c:v>363.42</c:v>
                </c:pt>
                <c:pt idx="3">
                  <c:v>302.88</c:v>
                </c:pt>
                <c:pt idx="4">
                  <c:v>290.13</c:v>
                </c:pt>
              </c:numCache>
            </c:numRef>
          </c:val>
          <c:extLst>
            <c:ext xmlns:c16="http://schemas.microsoft.com/office/drawing/2014/chart" uri="{C3380CC4-5D6E-409C-BE32-E72D297353CC}">
              <c16:uniqueId val="{00000000-8FDD-4DD1-AB55-56E8D36E5A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8FDD-4DD1-AB55-56E8D36E5A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89.95</c:v>
                </c:pt>
                <c:pt idx="1">
                  <c:v>93.24</c:v>
                </c:pt>
                <c:pt idx="2">
                  <c:v>86.27</c:v>
                </c:pt>
                <c:pt idx="3">
                  <c:v>100.41</c:v>
                </c:pt>
                <c:pt idx="4">
                  <c:v>102.6</c:v>
                </c:pt>
              </c:numCache>
            </c:numRef>
          </c:val>
          <c:extLst>
            <c:ext xmlns:c16="http://schemas.microsoft.com/office/drawing/2014/chart" uri="{C3380CC4-5D6E-409C-BE32-E72D297353CC}">
              <c16:uniqueId val="{00000000-1674-4B99-9BB9-F9252019E9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674-4B99-9BB9-F9252019E9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125.93</c:v>
                </c:pt>
                <c:pt idx="1">
                  <c:v>121.59</c:v>
                </c:pt>
                <c:pt idx="2">
                  <c:v>131.43</c:v>
                </c:pt>
                <c:pt idx="3">
                  <c:v>130.38</c:v>
                </c:pt>
                <c:pt idx="4">
                  <c:v>131.05000000000001</c:v>
                </c:pt>
              </c:numCache>
            </c:numRef>
          </c:val>
          <c:extLst>
            <c:ext xmlns:c16="http://schemas.microsoft.com/office/drawing/2014/chart" uri="{C3380CC4-5D6E-409C-BE32-E72D297353CC}">
              <c16:uniqueId val="{00000000-5F36-4FFA-B01B-C26D8E988D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F36-4FFA-B01B-C26D8E988D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四街道市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96424</v>
      </c>
      <c r="AM8" s="44"/>
      <c r="AN8" s="44"/>
      <c r="AO8" s="44"/>
      <c r="AP8" s="44"/>
      <c r="AQ8" s="44"/>
      <c r="AR8" s="44"/>
      <c r="AS8" s="44"/>
      <c r="AT8" s="45">
        <f>データ!T6</f>
        <v>34.520000000000003</v>
      </c>
      <c r="AU8" s="45"/>
      <c r="AV8" s="45"/>
      <c r="AW8" s="45"/>
      <c r="AX8" s="45"/>
      <c r="AY8" s="45"/>
      <c r="AZ8" s="45"/>
      <c r="BA8" s="45"/>
      <c r="BB8" s="45">
        <f>データ!U6</f>
        <v>2793.28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89.82</v>
      </c>
      <c r="J10" s="45"/>
      <c r="K10" s="45"/>
      <c r="L10" s="45"/>
      <c r="M10" s="45"/>
      <c r="N10" s="45"/>
      <c r="O10" s="45"/>
      <c r="P10" s="45">
        <f>データ!P6</f>
        <v>87.75</v>
      </c>
      <c r="Q10" s="45"/>
      <c r="R10" s="45"/>
      <c r="S10" s="45"/>
      <c r="T10" s="45"/>
      <c r="U10" s="45"/>
      <c r="V10" s="45"/>
      <c r="W10" s="45">
        <f>データ!Q6</f>
        <v>82.27</v>
      </c>
      <c r="X10" s="45"/>
      <c r="Y10" s="45"/>
      <c r="Z10" s="45"/>
      <c r="AA10" s="45"/>
      <c r="AB10" s="45"/>
      <c r="AC10" s="45"/>
      <c r="AD10" s="44">
        <f>データ!R6</f>
        <v>2574</v>
      </c>
      <c r="AE10" s="44"/>
      <c r="AF10" s="44"/>
      <c r="AG10" s="44"/>
      <c r="AH10" s="44"/>
      <c r="AI10" s="44"/>
      <c r="AJ10" s="44"/>
      <c r="AK10" s="2"/>
      <c r="AL10" s="44">
        <f>データ!V6</f>
        <v>84567</v>
      </c>
      <c r="AM10" s="44"/>
      <c r="AN10" s="44"/>
      <c r="AO10" s="44"/>
      <c r="AP10" s="44"/>
      <c r="AQ10" s="44"/>
      <c r="AR10" s="44"/>
      <c r="AS10" s="44"/>
      <c r="AT10" s="45">
        <f>データ!W6</f>
        <v>12.14</v>
      </c>
      <c r="AU10" s="45"/>
      <c r="AV10" s="45"/>
      <c r="AW10" s="45"/>
      <c r="AX10" s="45"/>
      <c r="AY10" s="45"/>
      <c r="AZ10" s="45"/>
      <c r="BA10" s="45"/>
      <c r="BB10" s="45">
        <f>データ!X6</f>
        <v>6965.98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JeiRQAQw8uFVWHX4/kH/mEWS8tbAk3JLr8qW8NYfbm4OEWW3VJgW1RzVmHZRx82+QU/oObWmm37NyFzethHUA==" saltValue="87dkW07anmdvglQdC8SB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122289</v>
      </c>
      <c r="D6" s="19">
        <f t="shared" si="3"/>
        <v>46</v>
      </c>
      <c r="E6" s="19">
        <f t="shared" si="3"/>
        <v>17</v>
      </c>
      <c r="F6" s="19">
        <f t="shared" si="3"/>
        <v>1</v>
      </c>
      <c r="G6" s="19">
        <f t="shared" si="3"/>
        <v>0</v>
      </c>
      <c r="H6" s="19" t="str">
        <f t="shared" si="3"/>
        <v>千葉県　四街道市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89.82</v>
      </c>
      <c r="P6" s="20">
        <f t="shared" si="3"/>
        <v>87.75</v>
      </c>
      <c r="Q6" s="20">
        <f t="shared" si="3"/>
        <v>82.27</v>
      </c>
      <c r="R6" s="20">
        <f t="shared" si="3"/>
        <v>2574</v>
      </c>
      <c r="S6" s="20">
        <f t="shared" si="3"/>
        <v>96424</v>
      </c>
      <c r="T6" s="20">
        <f t="shared" si="3"/>
        <v>34.520000000000003</v>
      </c>
      <c r="U6" s="20">
        <f t="shared" si="3"/>
        <v>2793.28</v>
      </c>
      <c r="V6" s="20">
        <f t="shared" si="3"/>
        <v>84567</v>
      </c>
      <c r="W6" s="20">
        <f t="shared" si="3"/>
        <v>12.14</v>
      </c>
      <c r="X6" s="20">
        <f t="shared" si="3"/>
        <v>6965.98</v>
      </c>
      <c r="Y6" s="21">
        <f>IF(Y7="",NA(),Y7)</f>
        <v>100.13</v>
      </c>
      <c r="Z6" s="21">
        <f t="shared" ref="Z6:AH6" si="4">IF(Z7="",NA(),Z7)</f>
        <v>98.22</v>
      </c>
      <c r="AA6" s="21">
        <f t="shared" si="4"/>
        <v>99</v>
      </c>
      <c r="AB6" s="21">
        <f t="shared" si="4"/>
        <v>100.81</v>
      </c>
      <c r="AC6" s="21">
        <f t="shared" si="4"/>
        <v>102.02</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72.75</v>
      </c>
      <c r="AV6" s="21">
        <f t="shared" ref="AV6:BD6" si="6">IF(AV7="",NA(),AV7)</f>
        <v>89.13</v>
      </c>
      <c r="AW6" s="21">
        <f t="shared" si="6"/>
        <v>112.32</v>
      </c>
      <c r="AX6" s="21">
        <f t="shared" si="6"/>
        <v>143.74</v>
      </c>
      <c r="AY6" s="21">
        <f t="shared" si="6"/>
        <v>201.74</v>
      </c>
      <c r="AZ6" s="21">
        <f t="shared" si="6"/>
        <v>67.86</v>
      </c>
      <c r="BA6" s="21">
        <f t="shared" si="6"/>
        <v>72.92</v>
      </c>
      <c r="BB6" s="21">
        <f t="shared" si="6"/>
        <v>81.19</v>
      </c>
      <c r="BC6" s="21">
        <f t="shared" si="6"/>
        <v>85.86</v>
      </c>
      <c r="BD6" s="21">
        <f t="shared" si="6"/>
        <v>94.74</v>
      </c>
      <c r="BE6" s="20" t="str">
        <f>IF(BE7="","",IF(BE7="-","【-】","【"&amp;SUBSTITUTE(TEXT(BE7,"#,##0.00"),"-","△")&amp;"】"))</f>
        <v>【82.75】</v>
      </c>
      <c r="BF6" s="21">
        <f>IF(BF7="",NA(),BF7)</f>
        <v>412.52</v>
      </c>
      <c r="BG6" s="21">
        <f t="shared" ref="BG6:BO6" si="7">IF(BG7="",NA(),BG7)</f>
        <v>382.89</v>
      </c>
      <c r="BH6" s="21">
        <f t="shared" si="7"/>
        <v>363.42</v>
      </c>
      <c r="BI6" s="21">
        <f t="shared" si="7"/>
        <v>302.88</v>
      </c>
      <c r="BJ6" s="21">
        <f t="shared" si="7"/>
        <v>290.13</v>
      </c>
      <c r="BK6" s="21">
        <f t="shared" si="7"/>
        <v>709.4</v>
      </c>
      <c r="BL6" s="21">
        <f t="shared" si="7"/>
        <v>734.47</v>
      </c>
      <c r="BM6" s="21">
        <f t="shared" si="7"/>
        <v>720.89</v>
      </c>
      <c r="BN6" s="21">
        <f t="shared" si="7"/>
        <v>676.93</v>
      </c>
      <c r="BO6" s="21">
        <f t="shared" si="7"/>
        <v>635.88</v>
      </c>
      <c r="BP6" s="20" t="str">
        <f>IF(BP7="","",IF(BP7="-","【-】","【"&amp;SUBSTITUTE(TEXT(BP7,"#,##0.00"),"-","△")&amp;"】"))</f>
        <v>【602.56】</v>
      </c>
      <c r="BQ6" s="21">
        <f>IF(BQ7="",NA(),BQ7)</f>
        <v>89.95</v>
      </c>
      <c r="BR6" s="21">
        <f t="shared" ref="BR6:BZ6" si="8">IF(BR7="",NA(),BR7)</f>
        <v>93.24</v>
      </c>
      <c r="BS6" s="21">
        <f t="shared" si="8"/>
        <v>86.27</v>
      </c>
      <c r="BT6" s="21">
        <f t="shared" si="8"/>
        <v>100.41</v>
      </c>
      <c r="BU6" s="21">
        <f t="shared" si="8"/>
        <v>102.6</v>
      </c>
      <c r="BV6" s="21">
        <f t="shared" si="8"/>
        <v>91.14</v>
      </c>
      <c r="BW6" s="21">
        <f t="shared" si="8"/>
        <v>90.69</v>
      </c>
      <c r="BX6" s="21">
        <f t="shared" si="8"/>
        <v>90.5</v>
      </c>
      <c r="BY6" s="21">
        <f t="shared" si="8"/>
        <v>92.66</v>
      </c>
      <c r="BZ6" s="21">
        <f t="shared" si="8"/>
        <v>93.49</v>
      </c>
      <c r="CA6" s="20" t="str">
        <f>IF(CA7="","",IF(CA7="-","【-】","【"&amp;SUBSTITUTE(TEXT(CA7,"#,##0.00"),"-","△")&amp;"】"))</f>
        <v>【97.94】</v>
      </c>
      <c r="CB6" s="21">
        <f>IF(CB7="",NA(),CB7)</f>
        <v>125.93</v>
      </c>
      <c r="CC6" s="21">
        <f t="shared" ref="CC6:CK6" si="9">IF(CC7="",NA(),CC7)</f>
        <v>121.59</v>
      </c>
      <c r="CD6" s="21">
        <f t="shared" si="9"/>
        <v>131.43</v>
      </c>
      <c r="CE6" s="21">
        <f t="shared" si="9"/>
        <v>130.38</v>
      </c>
      <c r="CF6" s="21">
        <f t="shared" si="9"/>
        <v>131.05000000000001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95.38</v>
      </c>
      <c r="CY6" s="21">
        <f t="shared" ref="CY6:DG6" si="11">IF(CY7="",NA(),CY7)</f>
        <v>95.42</v>
      </c>
      <c r="CZ6" s="21">
        <f t="shared" si="11"/>
        <v>95.42</v>
      </c>
      <c r="DA6" s="21">
        <f t="shared" si="11"/>
        <v>95.41</v>
      </c>
      <c r="DB6" s="21">
        <f t="shared" si="11"/>
        <v>95.4</v>
      </c>
      <c r="DC6" s="21">
        <f t="shared" si="11"/>
        <v>94.17</v>
      </c>
      <c r="DD6" s="21">
        <f t="shared" si="11"/>
        <v>94.27</v>
      </c>
      <c r="DE6" s="21">
        <f t="shared" si="11"/>
        <v>94.46</v>
      </c>
      <c r="DF6" s="21">
        <f t="shared" si="11"/>
        <v>94.37</v>
      </c>
      <c r="DG6" s="21">
        <f t="shared" si="11"/>
        <v>94.61</v>
      </c>
      <c r="DH6" s="20" t="str">
        <f>IF(DH7="","",IF(DH7="-","【-】","【"&amp;SUBSTITUTE(TEXT(DH7,"#,##0.00"),"-","△")&amp;"】"))</f>
        <v>【96.00】</v>
      </c>
      <c r="DI6" s="21">
        <f>IF(DI7="",NA(),DI7)</f>
        <v>12</v>
      </c>
      <c r="DJ6" s="21">
        <f t="shared" ref="DJ6:DR6" si="12">IF(DJ7="",NA(),DJ7)</f>
        <v>14.59</v>
      </c>
      <c r="DK6" s="21">
        <f t="shared" si="12"/>
        <v>17.510000000000002</v>
      </c>
      <c r="DL6" s="21">
        <f t="shared" si="12"/>
        <v>20.260000000000002</v>
      </c>
      <c r="DM6" s="21">
        <f t="shared" si="12"/>
        <v>22.96</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2.92</v>
      </c>
      <c r="DU6" s="21">
        <f t="shared" ref="DU6:EC6" si="13">IF(DU7="",NA(),DU7)</f>
        <v>3.13</v>
      </c>
      <c r="DV6" s="21">
        <f t="shared" si="13"/>
        <v>3.04</v>
      </c>
      <c r="DW6" s="21">
        <f t="shared" si="13"/>
        <v>3.44</v>
      </c>
      <c r="DX6" s="21">
        <f t="shared" si="13"/>
        <v>3.34</v>
      </c>
      <c r="DY6" s="21">
        <f t="shared" si="13"/>
        <v>1.06</v>
      </c>
      <c r="DZ6" s="21">
        <f t="shared" si="13"/>
        <v>2.02</v>
      </c>
      <c r="EA6" s="21">
        <f t="shared" si="13"/>
        <v>2.67</v>
      </c>
      <c r="EB6" s="21">
        <f t="shared" si="13"/>
        <v>3.43</v>
      </c>
      <c r="EC6" s="21">
        <f t="shared" si="13"/>
        <v>4.25</v>
      </c>
      <c r="ED6" s="20" t="str">
        <f>IF(ED7="","",IF(ED7="-","【-】","【"&amp;SUBSTITUTE(TEXT(ED7,"#,##0.00"),"-","△")&amp;"】"))</f>
        <v>【9.46】</v>
      </c>
      <c r="EE6" s="21">
        <f>IF(EE7="",NA(),EE7)</f>
        <v>0.1</v>
      </c>
      <c r="EF6" s="21">
        <f t="shared" ref="EF6:EN6" si="14">IF(EF7="",NA(),EF7)</f>
        <v>0.05</v>
      </c>
      <c r="EG6" s="21">
        <f t="shared" si="14"/>
        <v>0.06</v>
      </c>
      <c r="EH6" s="21">
        <f t="shared" si="14"/>
        <v>7.0000000000000007E-2</v>
      </c>
      <c r="EI6" s="21">
        <f t="shared" si="14"/>
        <v>0.31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122289</v>
      </c>
      <c r="D7" s="23">
        <v>46</v>
      </c>
      <c r="E7" s="23">
        <v>17</v>
      </c>
      <c r="F7" s="23">
        <v>1</v>
      </c>
      <c r="G7" s="23">
        <v>0</v>
      </c>
      <c r="H7" s="23" t="s">
        <v>96</v>
      </c>
      <c r="I7" s="23" t="s">
        <v>97</v>
      </c>
      <c r="J7" s="23" t="s">
        <v>98</v>
      </c>
      <c r="K7" s="23" t="s">
        <v>99</v>
      </c>
      <c r="L7" s="23" t="s">
        <v>100</v>
      </c>
      <c r="M7" s="23" t="s">
        <v>101</v>
      </c>
      <c r="N7" s="24" t="s">
        <v>102</v>
      </c>
      <c r="O7" s="24">
        <v>89.82</v>
      </c>
      <c r="P7" s="24">
        <v>87.75</v>
      </c>
      <c r="Q7" s="24">
        <v>82.27</v>
      </c>
      <c r="R7" s="24">
        <v>2574</v>
      </c>
      <c r="S7" s="24">
        <v>96424</v>
      </c>
      <c r="T7" s="24">
        <v>34.520000000000003</v>
      </c>
      <c r="U7" s="24">
        <v>2793.28</v>
      </c>
      <c r="V7" s="24">
        <v>84567</v>
      </c>
      <c r="W7" s="24">
        <v>12.14</v>
      </c>
      <c r="X7" s="24">
        <v>6965.98</v>
      </c>
      <c r="Y7" s="24">
        <v>100.13</v>
      </c>
      <c r="Z7" s="24">
        <v>98.22</v>
      </c>
      <c r="AA7" s="24">
        <v>99</v>
      </c>
      <c r="AB7" s="24">
        <v>100.81</v>
      </c>
      <c r="AC7" s="24">
        <v>102.02</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72.75</v>
      </c>
      <c r="AV7" s="24">
        <v>89.13</v>
      </c>
      <c r="AW7" s="24">
        <v>112.32</v>
      </c>
      <c r="AX7" s="24">
        <v>143.74</v>
      </c>
      <c r="AY7" s="24">
        <v>201.74</v>
      </c>
      <c r="AZ7" s="24">
        <v>67.86</v>
      </c>
      <c r="BA7" s="24">
        <v>72.92</v>
      </c>
      <c r="BB7" s="24">
        <v>81.19</v>
      </c>
      <c r="BC7" s="24">
        <v>85.86</v>
      </c>
      <c r="BD7" s="24">
        <v>94.74</v>
      </c>
      <c r="BE7" s="24">
        <v>82.75</v>
      </c>
      <c r="BF7" s="24">
        <v>412.52</v>
      </c>
      <c r="BG7" s="24">
        <v>382.89</v>
      </c>
      <c r="BH7" s="24">
        <v>363.42</v>
      </c>
      <c r="BI7" s="24">
        <v>302.88</v>
      </c>
      <c r="BJ7" s="24">
        <v>290.13</v>
      </c>
      <c r="BK7" s="24">
        <v>709.4</v>
      </c>
      <c r="BL7" s="24">
        <v>734.47</v>
      </c>
      <c r="BM7" s="24">
        <v>720.89</v>
      </c>
      <c r="BN7" s="24">
        <v>676.93</v>
      </c>
      <c r="BO7" s="24">
        <v>635.88</v>
      </c>
      <c r="BP7" s="24">
        <v>602.55999999999995</v>
      </c>
      <c r="BQ7" s="24">
        <v>89.95</v>
      </c>
      <c r="BR7" s="24">
        <v>93.24</v>
      </c>
      <c r="BS7" s="24">
        <v>86.27</v>
      </c>
      <c r="BT7" s="24">
        <v>100.41</v>
      </c>
      <c r="BU7" s="24">
        <v>102.6</v>
      </c>
      <c r="BV7" s="24">
        <v>91.14</v>
      </c>
      <c r="BW7" s="24">
        <v>90.69</v>
      </c>
      <c r="BX7" s="24">
        <v>90.5</v>
      </c>
      <c r="BY7" s="24">
        <v>92.66</v>
      </c>
      <c r="BZ7" s="24">
        <v>93.49</v>
      </c>
      <c r="CA7" s="24">
        <v>97.94</v>
      </c>
      <c r="CB7" s="24">
        <v>125.93</v>
      </c>
      <c r="CC7" s="24">
        <v>121.59</v>
      </c>
      <c r="CD7" s="24">
        <v>131.43</v>
      </c>
      <c r="CE7" s="24">
        <v>130.38</v>
      </c>
      <c r="CF7" s="24">
        <v>131.05000000000001</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95.38</v>
      </c>
      <c r="CY7" s="24">
        <v>95.42</v>
      </c>
      <c r="CZ7" s="24">
        <v>95.42</v>
      </c>
      <c r="DA7" s="24">
        <v>95.41</v>
      </c>
      <c r="DB7" s="24">
        <v>95.4</v>
      </c>
      <c r="DC7" s="24">
        <v>94.17</v>
      </c>
      <c r="DD7" s="24">
        <v>94.27</v>
      </c>
      <c r="DE7" s="24">
        <v>94.46</v>
      </c>
      <c r="DF7" s="24">
        <v>94.37</v>
      </c>
      <c r="DG7" s="24">
        <v>94.61</v>
      </c>
      <c r="DH7" s="24">
        <v>96</v>
      </c>
      <c r="DI7" s="24">
        <v>12</v>
      </c>
      <c r="DJ7" s="24">
        <v>14.59</v>
      </c>
      <c r="DK7" s="24">
        <v>17.510000000000002</v>
      </c>
      <c r="DL7" s="24">
        <v>20.260000000000002</v>
      </c>
      <c r="DM7" s="24">
        <v>22.96</v>
      </c>
      <c r="DN7" s="24">
        <v>23.25</v>
      </c>
      <c r="DO7" s="24">
        <v>25.2</v>
      </c>
      <c r="DP7" s="24">
        <v>27.42</v>
      </c>
      <c r="DQ7" s="24">
        <v>30.01</v>
      </c>
      <c r="DR7" s="24">
        <v>32.229999999999997</v>
      </c>
      <c r="DS7" s="24">
        <v>42.2</v>
      </c>
      <c r="DT7" s="24">
        <v>2.92</v>
      </c>
      <c r="DU7" s="24">
        <v>3.13</v>
      </c>
      <c r="DV7" s="24">
        <v>3.04</v>
      </c>
      <c r="DW7" s="24">
        <v>3.44</v>
      </c>
      <c r="DX7" s="24">
        <v>3.34</v>
      </c>
      <c r="DY7" s="24">
        <v>1.06</v>
      </c>
      <c r="DZ7" s="24">
        <v>2.02</v>
      </c>
      <c r="EA7" s="24">
        <v>2.67</v>
      </c>
      <c r="EB7" s="24">
        <v>3.43</v>
      </c>
      <c r="EC7" s="24">
        <v>4.25</v>
      </c>
      <c r="ED7" s="24">
        <v>9.4600000000000009</v>
      </c>
      <c r="EE7" s="24">
        <v>0.1</v>
      </c>
      <c r="EF7" s="24">
        <v>0.05</v>
      </c>
      <c r="EG7" s="24">
        <v>0.06</v>
      </c>
      <c r="EH7" s="24">
        <v>7.0000000000000007E-2</v>
      </c>
      <c r="EI7" s="24">
        <v>0.31</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2026-01-21T10:17:29Z</cp:lastPrinted>
  <dcterms:created xsi:type="dcterms:W3CDTF">2025-12-23T05:59:13Z</dcterms:created>
  <dcterms:modified xsi:type="dcterms:W3CDTF">2026-02-16T06:44:02Z</dcterms:modified>
  <cp:category/>
</cp:coreProperties>
</file>