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39129ADE-A810-4237-B47C-8179032E1000}" xr6:coauthVersionLast="47" xr6:coauthVersionMax="47" xr10:uidLastSave="{00000000-0000-0000-0000-000000000000}"/>
  <workbookProtection workbookAlgorithmName="SHA-512" workbookHashValue="U9/0xqCYNsnYhOqzggDDuUWJ5bNXoSjzESLK5xeM53pSG29Cy2RUiH2k/VGgFtJHMW6xzu/GXTz3MrB9qMv83g==" workbookSaltValue="V0watDuJjG509XBrg1U6J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W10" i="4"/>
  <c r="BB8" i="4"/>
  <c r="AD8" i="4"/>
  <c r="W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<sst xmlns="http://schemas.openxmlformats.org/spreadsheetml/2006/main" count="236" uniqueCount="116">
  <si>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</si>
  <si>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</si>
  <si>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</si>
  <si>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</si>
  <si>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</si>
  <si>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</si>
  <si>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</si>
  <si>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</si>
  <si>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</si>
  <si>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</si>
  <si>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</si>
  <si>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</si>
  <si>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</si>
  <si>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</si>
  <si>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</si>
  <si>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</si>
  <si>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</si>
  <si>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</si>
  <si>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</si>
  <si>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</si>
  <si>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</si>
  <si>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</si>
  <si>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</si>
  <si>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</si>
  <si>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</si>
  <si>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</si>
  <si>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</si>
  <si>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</si>
  <si>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</si>
  <si>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</si>
  <si>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</si>
  <si>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</si>
  <si>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</si>
  <si>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</si>
  <si>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</si>
  <si>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</si>
  <si>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</si>
  <si>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</si>
  <si>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</si>
  <si>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</si>
  <si>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</si>
  <si>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</si>
  <si>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</si>
  <si>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</si>
  <si>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</si>
  <si>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</si>
  <si>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</si>
  <si>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</si>
  <si>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</si>
  <si>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</si>
  <si>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</si>
  <si>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</si>
  <si>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</si>
  <si>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</si>
  <si>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</si>
  <si>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</si>
  <si>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</si>
  <si>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</si>
  <si>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</si>
  <si>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</si>
  <si>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</si>
  <si>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</si>
  <si>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</si>
  <si>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</si>
  <si>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</si>
  <si>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</si>
  <si>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</si>
  <si>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</si>
  <si>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</si>
  <si>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</si>
  <si>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</si>
  <si>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</si>
  <si>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</si>
  <si>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</si>
  <si>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</si>
  <si>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</si>
  <si>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</si>
  <si>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</si>
  <si>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</si>
  <si>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</si>
  <si>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</si>
  <si>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</si>
  <si>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</si>
  <si>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</si>
  <si>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</si>
  <si>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</si>
  <si>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</si>
  <si>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</si>
  <si>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</si>
  <si>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</si>
  <si>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</si>
  <si>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</si>
  <si>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</si>
  <si>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</si>
  <si>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</si>
  <si>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</si>
  <si>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浦安市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</si>
  <si>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</si>
  <si>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</si>
  <si>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</si>
  <si>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</si>
  <si>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</si>
  <si>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</si>
  <si>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</si>
  <si>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</si>
  <si>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</si>
  <si>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</si>
  <si>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</si>
  <si>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</si>
  <si>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</si>
  <si>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</si>
  <si>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</si>
  <si>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</si>
  <si>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本市においては、顕著な老朽化は見られないものの、今後の老朽化に備え、適切な維持管理計画のもと、改築を行っていきます。</t>
    <phoneticPr fontId="4"/>
  </si>
  <si>
    <t>今後、ポンプ場建替え等の大規模な施設更新等を控えていることから、ストックマネジメント計画や下水道事業経営戦略により、大規模施設更新や管渠の改築等を考慮した財源を計画的に確保するとともに、効率的な事業運営に努めていきます。</t>
    <phoneticPr fontId="4"/>
  </si>
  <si>
    <t>①経常収支比率は前年度・前々年度より低い水準となりましたが、依然として100％を超えており、健全な状態を維持しているといえます。前年度より低下した原因としては、流域下水道維持管理負担金の単価改定をはじめとした経費増大が主な要因と思われます。
③流動比率はここ最近上昇を続けており、今年度は類似団体平均値を超えました。流動負債の半分以上を占めている企業債償還元金が減少傾向にあることから、改善傾向が続いているものと思われます。また、前述の理由から資金繰りは改善傾向にあり、使用料収入状況からも資金運用上問題はありません。
④企業債残高対事業規模比率は引き続き類似団体平均を下回っておりますが、今後の施設更新費用の増加に備え状況を注視していきます。
⑤経費回収率は100％以上であり、類似団体平均値も上回り、適正な指数を維持しています。
⑥汚水処理原価は経費回収率が100％以上であり、類似団体平均値も下回り、適正な指数を維持しています。
⑧水洗化率は98％を超えており、今後も水洗普及活動などにより、水洗化率の向上を目指します。　　　　　　　　　　　　　　　　　　　　　　　　　　　　　　　　　　　　　　　　　　　　　　　　　　　　　　　　　　　　　　　　　　　　　　　　　　　　　　　　　　　　　　　　　　　　　　　　　　　　</t>
    <rPh sb="1" eb="7">
      <t>ケイジョウシュウシヒリツ</t>
    </rPh>
    <rPh sb="8" eb="11">
      <t>ゼンネンド</t>
    </rPh>
    <rPh sb="12" eb="14">
      <t>ゼンゼン</t>
    </rPh>
    <rPh sb="14" eb="16">
      <t>ネンド</t>
    </rPh>
    <rPh sb="18" eb="19">
      <t>ヒク</t>
    </rPh>
    <rPh sb="20" eb="22">
      <t>スイジュン</t>
    </rPh>
    <rPh sb="30" eb="32">
      <t>イゼン</t>
    </rPh>
    <rPh sb="40" eb="41">
      <t>コ</t>
    </rPh>
    <rPh sb="46" eb="48">
      <t>ケンゼン</t>
    </rPh>
    <rPh sb="49" eb="51">
      <t>ジョウタイ</t>
    </rPh>
    <rPh sb="52" eb="54">
      <t>イジ</t>
    </rPh>
    <rPh sb="64" eb="67">
      <t>ゼンネンド</t>
    </rPh>
    <rPh sb="69" eb="71">
      <t>テイカ</t>
    </rPh>
    <rPh sb="73" eb="75">
      <t>ゲンイン</t>
    </rPh>
    <rPh sb="80" eb="82">
      <t>リュウイキ</t>
    </rPh>
    <rPh sb="82" eb="92">
      <t>ゲスイドウイジカンリフタンキン</t>
    </rPh>
    <rPh sb="93" eb="95">
      <t>タンカ</t>
    </rPh>
    <rPh sb="95" eb="97">
      <t>カイテイ</t>
    </rPh>
    <rPh sb="104" eb="106">
      <t>ケイヒ</t>
    </rPh>
    <rPh sb="106" eb="108">
      <t>ゾウダイ</t>
    </rPh>
    <rPh sb="109" eb="110">
      <t>オモ</t>
    </rPh>
    <rPh sb="111" eb="113">
      <t>ヨウイン</t>
    </rPh>
    <rPh sb="114" eb="115">
      <t>オモ</t>
    </rPh>
    <rPh sb="122" eb="124">
      <t>リュウドウ</t>
    </rPh>
    <rPh sb="124" eb="126">
      <t>ヒリツ</t>
    </rPh>
    <rPh sb="129" eb="131">
      <t>サイキン</t>
    </rPh>
    <rPh sb="131" eb="133">
      <t>ジョウショウ</t>
    </rPh>
    <rPh sb="134" eb="135">
      <t>ツヅ</t>
    </rPh>
    <rPh sb="140" eb="143">
      <t>コンネンド</t>
    </rPh>
    <rPh sb="144" eb="146">
      <t>ルイジ</t>
    </rPh>
    <rPh sb="146" eb="148">
      <t>ダンタイ</t>
    </rPh>
    <rPh sb="148" eb="151">
      <t>ヘイキンチ</t>
    </rPh>
    <rPh sb="152" eb="153">
      <t>コ</t>
    </rPh>
    <rPh sb="158" eb="160">
      <t>リュウドウ</t>
    </rPh>
    <rPh sb="160" eb="162">
      <t>フサイ</t>
    </rPh>
    <rPh sb="163" eb="165">
      <t>ハンブン</t>
    </rPh>
    <rPh sb="165" eb="167">
      <t>イジョウ</t>
    </rPh>
    <rPh sb="168" eb="169">
      <t>シ</t>
    </rPh>
    <rPh sb="173" eb="175">
      <t>キギョウ</t>
    </rPh>
    <rPh sb="175" eb="176">
      <t>サイ</t>
    </rPh>
    <rPh sb="176" eb="178">
      <t>ショウカン</t>
    </rPh>
    <rPh sb="178" eb="180">
      <t>ガンキン</t>
    </rPh>
    <rPh sb="181" eb="183">
      <t>ゲンショウ</t>
    </rPh>
    <rPh sb="183" eb="185">
      <t>ケイコウ</t>
    </rPh>
    <rPh sb="193" eb="195">
      <t>カイゼン</t>
    </rPh>
    <rPh sb="195" eb="197">
      <t>ケイコウ</t>
    </rPh>
    <rPh sb="198" eb="199">
      <t>ツヅ</t>
    </rPh>
    <rPh sb="206" eb="207">
      <t>オモ</t>
    </rPh>
    <rPh sb="235" eb="238">
      <t>シヨウリョウ</t>
    </rPh>
    <rPh sb="238" eb="240">
      <t>シュウニュウ</t>
    </rPh>
    <rPh sb="240" eb="242">
      <t>ジョウキョウ</t>
    </rPh>
    <rPh sb="245" eb="247">
      <t>シキン</t>
    </rPh>
    <rPh sb="247" eb="249">
      <t>ウンヨウ</t>
    </rPh>
    <rPh sb="249" eb="250">
      <t>ジョウ</t>
    </rPh>
    <rPh sb="250" eb="252">
      <t>モンダイ</t>
    </rPh>
    <rPh sb="261" eb="263">
      <t>キギョウ</t>
    </rPh>
    <rPh sb="263" eb="264">
      <t>サイ</t>
    </rPh>
    <rPh sb="264" eb="266">
      <t>ザンダカ</t>
    </rPh>
    <rPh sb="266" eb="267">
      <t>タイ</t>
    </rPh>
    <rPh sb="267" eb="269">
      <t>ジギョウ</t>
    </rPh>
    <rPh sb="269" eb="271">
      <t>キボ</t>
    </rPh>
    <rPh sb="271" eb="273">
      <t>ヒリツ</t>
    </rPh>
    <rPh sb="274" eb="275">
      <t>ヒ</t>
    </rPh>
    <rPh sb="276" eb="277">
      <t>ツヅ</t>
    </rPh>
    <rPh sb="278" eb="280">
      <t>ルイジ</t>
    </rPh>
    <rPh sb="280" eb="282">
      <t>ダンタイ</t>
    </rPh>
    <rPh sb="282" eb="284">
      <t>ヘイキン</t>
    </rPh>
    <rPh sb="285" eb="28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</si>
</sst>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0.05</c:v>
                </c:pt>
                <c:pt idx="3">
                  <c:v>0</c:v>
                </c:pt>
                <c:pt idx="4" formatCode="#,##0.00;&quot;△&quot;#,##0.00;&quot;-&quot;">
                  <c:v>0.1</c:v>
                </c:pt>
              </c:numCache>
            </c:numRef>
          </c:val>
          <c:extLst>
            <c:ext xmlns:c16="http://schemas.microsoft.com/office/drawing/2014/chart" uri="{C3380CC4-5D6E-409C-BE32-E72D297353CC}">
              <c16:uniqueId val="{00000000-C202-45B2-987D-F5C2DA2C5B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C202-45B2-987D-F5C2DA2C5B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0B-4B4D-A57F-84E879574F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EF0B-4B4D-A57F-84E879574F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97.78</c:v>
                </c:pt>
                <c:pt idx="1">
                  <c:v>97.92</c:v>
                </c:pt>
                <c:pt idx="2">
                  <c:v>98.04</c:v>
                </c:pt>
                <c:pt idx="3">
                  <c:v>98.14</c:v>
                </c:pt>
                <c:pt idx="4">
                  <c:v>98.22</c:v>
                </c:pt>
              </c:numCache>
            </c:numRef>
          </c:val>
          <c:extLst>
            <c:ext xmlns:c16="http://schemas.microsoft.com/office/drawing/2014/chart" uri="{C3380CC4-5D6E-409C-BE32-E72D297353CC}">
              <c16:uniqueId val="{00000000-7340-44BB-A8D4-B0F8B1AFA7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7340-44BB-A8D4-B0F8B1AFA7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102.11</c:v>
                </c:pt>
                <c:pt idx="1">
                  <c:v>98.41</c:v>
                </c:pt>
                <c:pt idx="2">
                  <c:v>104.62</c:v>
                </c:pt>
                <c:pt idx="3">
                  <c:v>105.31</c:v>
                </c:pt>
                <c:pt idx="4">
                  <c:v>102.58</c:v>
                </c:pt>
              </c:numCache>
            </c:numRef>
          </c:val>
          <c:extLst>
            <c:ext xmlns:c16="http://schemas.microsoft.com/office/drawing/2014/chart" uri="{C3380CC4-5D6E-409C-BE32-E72D297353CC}">
              <c16:uniqueId val="{00000000-D36E-42AB-A3A4-65C6EE6B9E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D36E-42AB-A3A4-65C6EE6B9E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3.02</c:v>
                </c:pt>
                <c:pt idx="1">
                  <c:v>6.05</c:v>
                </c:pt>
                <c:pt idx="2">
                  <c:v>9.0399999999999991</c:v>
                </c:pt>
                <c:pt idx="3">
                  <c:v>11.98</c:v>
                </c:pt>
                <c:pt idx="4">
                  <c:v>14.82</c:v>
                </c:pt>
              </c:numCache>
            </c:numRef>
          </c:val>
          <c:extLst>
            <c:ext xmlns:c16="http://schemas.microsoft.com/office/drawing/2014/chart" uri="{C3380CC4-5D6E-409C-BE32-E72D297353CC}">
              <c16:uniqueId val="{00000000-5685-4234-A0F2-1A115184F2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5685-4234-A0F2-1A115184F2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0.54</c:v>
                </c:pt>
                <c:pt idx="2">
                  <c:v>1.1499999999999999</c:v>
                </c:pt>
                <c:pt idx="3">
                  <c:v>1.1499999999999999</c:v>
                </c:pt>
                <c:pt idx="4">
                  <c:v>1.86</c:v>
                </c:pt>
              </c:numCache>
            </c:numRef>
          </c:val>
          <c:extLst>
            <c:ext xmlns:c16="http://schemas.microsoft.com/office/drawing/2014/chart" uri="{C3380CC4-5D6E-409C-BE32-E72D297353CC}">
              <c16:uniqueId val="{00000000-0A59-49E2-B266-E1ADE61ED9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0A59-49E2-B266-E1ADE61ED9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1-4301-BE51-100BFDDA1A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4171-4301-BE51-100BFDDA1A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48.42</c:v>
                </c:pt>
                <c:pt idx="1">
                  <c:v>47.56</c:v>
                </c:pt>
                <c:pt idx="2">
                  <c:v>66.3</c:v>
                </c:pt>
                <c:pt idx="3">
                  <c:v>100.51</c:v>
                </c:pt>
                <c:pt idx="4">
                  <c:v>132.16</c:v>
                </c:pt>
              </c:numCache>
            </c:numRef>
          </c:val>
          <c:extLst>
            <c:ext xmlns:c16="http://schemas.microsoft.com/office/drawing/2014/chart" uri="{C3380CC4-5D6E-409C-BE32-E72D297353CC}">
              <c16:uniqueId val="{00000000-DDBA-4014-80D9-931822152F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DDBA-4014-80D9-931822152F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383.44</c:v>
                </c:pt>
                <c:pt idx="1">
                  <c:v>258.68</c:v>
                </c:pt>
                <c:pt idx="2">
                  <c:v>273.14999999999998</c:v>
                </c:pt>
                <c:pt idx="3">
                  <c:v>278.41000000000003</c:v>
                </c:pt>
                <c:pt idx="4">
                  <c:v>273.87</c:v>
                </c:pt>
              </c:numCache>
            </c:numRef>
          </c:val>
          <c:extLst>
            <c:ext xmlns:c16="http://schemas.microsoft.com/office/drawing/2014/chart" uri="{C3380CC4-5D6E-409C-BE32-E72D297353CC}">
              <c16:uniqueId val="{00000000-EC1E-4A35-AC56-C9FC9532F7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EC1E-4A35-AC56-C9FC9532F7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110.14</c:v>
                </c:pt>
                <c:pt idx="1">
                  <c:v>107.41</c:v>
                </c:pt>
                <c:pt idx="2">
                  <c:v>110.43</c:v>
                </c:pt>
                <c:pt idx="3">
                  <c:v>110.57</c:v>
                </c:pt>
                <c:pt idx="4">
                  <c:v>108.98</c:v>
                </c:pt>
              </c:numCache>
            </c:numRef>
          </c:val>
          <c:extLst>
            <c:ext xmlns:c16="http://schemas.microsoft.com/office/drawing/2014/chart" uri="{C3380CC4-5D6E-409C-BE32-E72D297353CC}">
              <c16:uniqueId val="{00000000-D69E-412B-93C1-FC7A1EA778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D69E-412B-93C1-FC7A1EA778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99.18</c:v>
                </c:pt>
                <c:pt idx="1">
                  <c:v>103.96</c:v>
                </c:pt>
                <c:pt idx="2">
                  <c:v>105.24</c:v>
                </c:pt>
                <c:pt idx="3">
                  <c:v>107.17</c:v>
                </c:pt>
                <c:pt idx="4">
                  <c:v>109.12</c:v>
                </c:pt>
              </c:numCache>
            </c:numRef>
          </c:val>
          <c:extLst>
            <c:ext xmlns:c16="http://schemas.microsoft.com/office/drawing/2014/chart" uri="{C3380CC4-5D6E-409C-BE32-E72D297353CC}">
              <c16:uniqueId val="{00000000-2777-4858-8221-68F31B6CAE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2777-4858-8221-68F31B6CAE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浦安市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171322</v>
      </c>
      <c r="AM8" s="45"/>
      <c r="AN8" s="45"/>
      <c r="AO8" s="45"/>
      <c r="AP8" s="45"/>
      <c r="AQ8" s="45"/>
      <c r="AR8" s="45"/>
      <c r="AS8" s="45"/>
      <c r="AT8" s="44">
        <f>データ!T6</f>
        <v>17.25</v>
      </c>
      <c r="AU8" s="44"/>
      <c r="AV8" s="44"/>
      <c r="AW8" s="44"/>
      <c r="AX8" s="44"/>
      <c r="AY8" s="44"/>
      <c r="AZ8" s="44"/>
      <c r="BA8" s="44"/>
      <c r="BB8" s="44">
        <f>データ!U6</f>
        <v>9931.7099999999991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83.4</v>
      </c>
      <c r="J10" s="44"/>
      <c r="K10" s="44"/>
      <c r="L10" s="44"/>
      <c r="M10" s="44"/>
      <c r="N10" s="44"/>
      <c r="O10" s="44"/>
      <c r="P10" s="44">
        <f>データ!P6</f>
        <v>99.84</v>
      </c>
      <c r="Q10" s="44"/>
      <c r="R10" s="44"/>
      <c r="S10" s="44"/>
      <c r="T10" s="44"/>
      <c r="U10" s="44"/>
      <c r="V10" s="44"/>
      <c r="W10" s="44">
        <f>データ!Q6</f>
        <v>78.099999999999994</v>
      </c>
      <c r="X10" s="44"/>
      <c r="Y10" s="44"/>
      <c r="Z10" s="44"/>
      <c r="AA10" s="44"/>
      <c r="AB10" s="44"/>
      <c r="AC10" s="44"/>
      <c r="AD10" s="45">
        <f>データ!R6</f>
        <v>1848</v>
      </c>
      <c r="AE10" s="45"/>
      <c r="AF10" s="45"/>
      <c r="AG10" s="45"/>
      <c r="AH10" s="45"/>
      <c r="AI10" s="45"/>
      <c r="AJ10" s="45"/>
      <c r="AK10" s="2"/>
      <c r="AL10" s="45">
        <f>データ!V6</f>
        <v>171625</v>
      </c>
      <c r="AM10" s="45"/>
      <c r="AN10" s="45"/>
      <c r="AO10" s="45"/>
      <c r="AP10" s="45"/>
      <c r="AQ10" s="45"/>
      <c r="AR10" s="45"/>
      <c r="AS10" s="45"/>
      <c r="AT10" s="44">
        <f>データ!W6</f>
        <v>15.84</v>
      </c>
      <c r="AU10" s="44"/>
      <c r="AV10" s="44"/>
      <c r="AW10" s="44"/>
      <c r="AX10" s="44"/>
      <c r="AY10" s="44"/>
      <c r="AZ10" s="44"/>
      <c r="BA10" s="44"/>
      <c r="BB10" s="44">
        <f>データ!X6</f>
        <v>10834.91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kiZW/ng3WQwcWZMTBMOecaIeEAkIHXYcSX+GrCLLSlp+/44uPpsNO7gt0DALvTrembSobRA61cUyAjx+A6Zig==" saltValue="5reL3ijqLpbikfhV4YCr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122271</v>
      </c>
      <c r="D6" s="19">
        <f t="shared" si="3"/>
        <v>46</v>
      </c>
      <c r="E6" s="19">
        <f t="shared" si="3"/>
        <v>17</v>
      </c>
      <c r="F6" s="19">
        <f t="shared" si="3"/>
        <v>1</v>
      </c>
      <c r="G6" s="19">
        <f t="shared" si="3"/>
        <v>0</v>
      </c>
      <c r="H6" s="19" t="str">
        <f t="shared" si="3"/>
        <v>千葉県　浦安市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83.4</v>
      </c>
      <c r="P6" s="20">
        <f t="shared" si="3"/>
        <v>99.84</v>
      </c>
      <c r="Q6" s="20">
        <f t="shared" si="3"/>
        <v>78.099999999999994</v>
      </c>
      <c r="R6" s="20">
        <f t="shared" si="3"/>
        <v>1848</v>
      </c>
      <c r="S6" s="20">
        <f t="shared" si="3"/>
        <v>171322</v>
      </c>
      <c r="T6" s="20">
        <f t="shared" si="3"/>
        <v>17.25</v>
      </c>
      <c r="U6" s="20">
        <f t="shared" si="3"/>
        <v>9931.7099999999991</v>
      </c>
      <c r="V6" s="20">
        <f t="shared" si="3"/>
        <v>171625</v>
      </c>
      <c r="W6" s="20">
        <f t="shared" si="3"/>
        <v>15.84</v>
      </c>
      <c r="X6" s="20">
        <f t="shared" si="3"/>
        <v>10834.91</v>
      </c>
      <c r="Y6" s="21">
        <f>IF(Y7="",NA(),Y7)</f>
        <v>102.11</v>
      </c>
      <c r="Z6" s="21">
        <f t="shared" ref="Z6:AH6" si="4">IF(Z7="",NA(),Z7)</f>
        <v>98.41</v>
      </c>
      <c r="AA6" s="21">
        <f t="shared" si="4"/>
        <v>104.62</v>
      </c>
      <c r="AB6" s="21">
        <f t="shared" si="4"/>
        <v>105.31</v>
      </c>
      <c r="AC6" s="21">
        <f t="shared" si="4"/>
        <v>102.58</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48.42</v>
      </c>
      <c r="AV6" s="21">
        <f t="shared" ref="AV6:BD6" si="6">IF(AV7="",NA(),AV7)</f>
        <v>47.56</v>
      </c>
      <c r="AW6" s="21">
        <f t="shared" si="6"/>
        <v>66.3</v>
      </c>
      <c r="AX6" s="21">
        <f t="shared" si="6"/>
        <v>100.51</v>
      </c>
      <c r="AY6" s="21">
        <f t="shared" si="6"/>
        <v>132.16</v>
      </c>
      <c r="AZ6" s="21">
        <f t="shared" si="6"/>
        <v>77.72</v>
      </c>
      <c r="BA6" s="21">
        <f t="shared" si="6"/>
        <v>86.61</v>
      </c>
      <c r="BB6" s="21">
        <f t="shared" si="6"/>
        <v>100.73</v>
      </c>
      <c r="BC6" s="21">
        <f t="shared" si="6"/>
        <v>108.7</v>
      </c>
      <c r="BD6" s="21">
        <f t="shared" si="6"/>
        <v>120.78</v>
      </c>
      <c r="BE6" s="20" t="str">
        <f>IF(BE7="","",IF(BE7="-","【-】","【"&amp;SUBSTITUTE(TEXT(BE7,"#,##0.00"),"-","△")&amp;"】"))</f>
        <v>【82.75】</v>
      </c>
      <c r="BF6" s="21">
        <f>IF(BF7="",NA(),BF7)</f>
        <v>383.44</v>
      </c>
      <c r="BG6" s="21">
        <f t="shared" ref="BG6:BO6" si="7">IF(BG7="",NA(),BG7)</f>
        <v>258.68</v>
      </c>
      <c r="BH6" s="21">
        <f t="shared" si="7"/>
        <v>273.14999999999998</v>
      </c>
      <c r="BI6" s="21">
        <f t="shared" si="7"/>
        <v>278.41000000000003</v>
      </c>
      <c r="BJ6" s="21">
        <f t="shared" si="7"/>
        <v>273.87</v>
      </c>
      <c r="BK6" s="21">
        <f t="shared" si="7"/>
        <v>485.6</v>
      </c>
      <c r="BL6" s="21">
        <f t="shared" si="7"/>
        <v>463.93</v>
      </c>
      <c r="BM6" s="21">
        <f t="shared" si="7"/>
        <v>481.88</v>
      </c>
      <c r="BN6" s="21">
        <f t="shared" si="7"/>
        <v>460.03</v>
      </c>
      <c r="BO6" s="21">
        <f t="shared" si="7"/>
        <v>447.27</v>
      </c>
      <c r="BP6" s="20" t="str">
        <f>IF(BP7="","",IF(BP7="-","【-】","【"&amp;SUBSTITUTE(TEXT(BP7,"#,##0.00"),"-","△")&amp;"】"))</f>
        <v>【602.56】</v>
      </c>
      <c r="BQ6" s="21">
        <f>IF(BQ7="",NA(),BQ7)</f>
        <v>110.14</v>
      </c>
      <c r="BR6" s="21">
        <f t="shared" ref="BR6:BZ6" si="8">IF(BR7="",NA(),BR7)</f>
        <v>107.41</v>
      </c>
      <c r="BS6" s="21">
        <f t="shared" si="8"/>
        <v>110.43</v>
      </c>
      <c r="BT6" s="21">
        <f t="shared" si="8"/>
        <v>110.57</v>
      </c>
      <c r="BU6" s="21">
        <f t="shared" si="8"/>
        <v>108.98</v>
      </c>
      <c r="BV6" s="21">
        <f t="shared" si="8"/>
        <v>99.95</v>
      </c>
      <c r="BW6" s="21">
        <f t="shared" si="8"/>
        <v>103.4</v>
      </c>
      <c r="BX6" s="21">
        <f t="shared" si="8"/>
        <v>101.87</v>
      </c>
      <c r="BY6" s="21">
        <f t="shared" si="8"/>
        <v>101.33</v>
      </c>
      <c r="BZ6" s="21">
        <f t="shared" si="8"/>
        <v>101.5</v>
      </c>
      <c r="CA6" s="20" t="str">
        <f>IF(CA7="","",IF(CA7="-","【-】","【"&amp;SUBSTITUTE(TEXT(CA7,"#,##0.00"),"-","△")&amp;"】"))</f>
        <v>【97.94】</v>
      </c>
      <c r="CB6" s="21">
        <f>IF(CB7="",NA(),CB7)</f>
        <v>99.18</v>
      </c>
      <c r="CC6" s="21">
        <f t="shared" ref="CC6:CK6" si="9">IF(CC7="",NA(),CC7)</f>
        <v>103.96</v>
      </c>
      <c r="CD6" s="21">
        <f t="shared" si="9"/>
        <v>105.24</v>
      </c>
      <c r="CE6" s="21">
        <f t="shared" si="9"/>
        <v>107.17</v>
      </c>
      <c r="CF6" s="21">
        <f t="shared" si="9"/>
        <v>109.12</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97.78</v>
      </c>
      <c r="CY6" s="21">
        <f t="shared" ref="CY6:DG6" si="11">IF(CY7="",NA(),CY7)</f>
        <v>97.92</v>
      </c>
      <c r="CZ6" s="21">
        <f t="shared" si="11"/>
        <v>98.04</v>
      </c>
      <c r="DA6" s="21">
        <f t="shared" si="11"/>
        <v>98.14</v>
      </c>
      <c r="DB6" s="21">
        <f t="shared" si="11"/>
        <v>98.22</v>
      </c>
      <c r="DC6" s="21">
        <f t="shared" si="11"/>
        <v>97.7</v>
      </c>
      <c r="DD6" s="21">
        <f t="shared" si="11"/>
        <v>97.59</v>
      </c>
      <c r="DE6" s="21">
        <f t="shared" si="11"/>
        <v>97.53</v>
      </c>
      <c r="DF6" s="21">
        <f t="shared" si="11"/>
        <v>97.54</v>
      </c>
      <c r="DG6" s="21">
        <f t="shared" si="11"/>
        <v>97.51</v>
      </c>
      <c r="DH6" s="20" t="str">
        <f>IF(DH7="","",IF(DH7="-","【-】","【"&amp;SUBSTITUTE(TEXT(DH7,"#,##0.00"),"-","△")&amp;"】"))</f>
        <v>【96.00】</v>
      </c>
      <c r="DI6" s="21">
        <f>IF(DI7="",NA(),DI7)</f>
        <v>3.02</v>
      </c>
      <c r="DJ6" s="21">
        <f t="shared" ref="DJ6:DR6" si="12">IF(DJ7="",NA(),DJ7)</f>
        <v>6.05</v>
      </c>
      <c r="DK6" s="21">
        <f t="shared" si="12"/>
        <v>9.0399999999999991</v>
      </c>
      <c r="DL6" s="21">
        <f t="shared" si="12"/>
        <v>11.98</v>
      </c>
      <c r="DM6" s="21">
        <f t="shared" si="12"/>
        <v>14.82</v>
      </c>
      <c r="DN6" s="21">
        <f t="shared" si="12"/>
        <v>23.38</v>
      </c>
      <c r="DO6" s="21">
        <f t="shared" si="12"/>
        <v>24.59</v>
      </c>
      <c r="DP6" s="21">
        <f t="shared" si="12"/>
        <v>26.87</v>
      </c>
      <c r="DQ6" s="21">
        <f t="shared" si="12"/>
        <v>29.31</v>
      </c>
      <c r="DR6" s="21">
        <f t="shared" si="12"/>
        <v>31.67</v>
      </c>
      <c r="DS6" s="20" t="str">
        <f>IF(DS7="","",IF(DS7="-","【-】","【"&amp;SUBSTITUTE(TEXT(DS7,"#,##0.00"),"-","△")&amp;"】"))</f>
        <v>【42.20】</v>
      </c>
      <c r="DT6" s="20">
        <f>IF(DT7="",NA(),DT7)</f>
        <v>0</v>
      </c>
      <c r="DU6" s="21">
        <f t="shared" ref="DU6:EC6" si="13">IF(DU7="",NA(),DU7)</f>
        <v>0.54</v>
      </c>
      <c r="DV6" s="21">
        <f t="shared" si="13"/>
        <v>1.1499999999999999</v>
      </c>
      <c r="DW6" s="21">
        <f t="shared" si="13"/>
        <v>1.1499999999999999</v>
      </c>
      <c r="DX6" s="21">
        <f t="shared" si="13"/>
        <v>1.86</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1">
        <f t="shared" si="14"/>
        <v>0.05</v>
      </c>
      <c r="EH6" s="20">
        <f t="shared" si="14"/>
        <v>0</v>
      </c>
      <c r="EI6" s="21">
        <f t="shared" si="14"/>
        <v>0.1</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122271</v>
      </c>
      <c r="D7" s="23">
        <v>46</v>
      </c>
      <c r="E7" s="23">
        <v>17</v>
      </c>
      <c r="F7" s="23">
        <v>1</v>
      </c>
      <c r="G7" s="23">
        <v>0</v>
      </c>
      <c r="H7" s="23" t="s">
        <v>96</v>
      </c>
      <c r="I7" s="23" t="s">
        <v>97</v>
      </c>
      <c r="J7" s="23" t="s">
        <v>98</v>
      </c>
      <c r="K7" s="23" t="s">
        <v>99</v>
      </c>
      <c r="L7" s="23" t="s">
        <v>100</v>
      </c>
      <c r="M7" s="23" t="s">
        <v>101</v>
      </c>
      <c r="N7" s="24" t="s">
        <v>102</v>
      </c>
      <c r="O7" s="24">
        <v>83.4</v>
      </c>
      <c r="P7" s="24">
        <v>99.84</v>
      </c>
      <c r="Q7" s="24">
        <v>78.099999999999994</v>
      </c>
      <c r="R7" s="24">
        <v>1848</v>
      </c>
      <c r="S7" s="24">
        <v>171322</v>
      </c>
      <c r="T7" s="24">
        <v>17.25</v>
      </c>
      <c r="U7" s="24">
        <v>9931.7099999999991</v>
      </c>
      <c r="V7" s="24">
        <v>171625</v>
      </c>
      <c r="W7" s="24">
        <v>15.84</v>
      </c>
      <c r="X7" s="24">
        <v>10834.91</v>
      </c>
      <c r="Y7" s="24">
        <v>102.11</v>
      </c>
      <c r="Z7" s="24">
        <v>98.41</v>
      </c>
      <c r="AA7" s="24">
        <v>104.62</v>
      </c>
      <c r="AB7" s="24">
        <v>105.31</v>
      </c>
      <c r="AC7" s="24">
        <v>102.58</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48.42</v>
      </c>
      <c r="AV7" s="24">
        <v>47.56</v>
      </c>
      <c r="AW7" s="24">
        <v>66.3</v>
      </c>
      <c r="AX7" s="24">
        <v>100.51</v>
      </c>
      <c r="AY7" s="24">
        <v>132.16</v>
      </c>
      <c r="AZ7" s="24">
        <v>77.72</v>
      </c>
      <c r="BA7" s="24">
        <v>86.61</v>
      </c>
      <c r="BB7" s="24">
        <v>100.73</v>
      </c>
      <c r="BC7" s="24">
        <v>108.7</v>
      </c>
      <c r="BD7" s="24">
        <v>120.78</v>
      </c>
      <c r="BE7" s="24">
        <v>82.75</v>
      </c>
      <c r="BF7" s="24">
        <v>383.44</v>
      </c>
      <c r="BG7" s="24">
        <v>258.68</v>
      </c>
      <c r="BH7" s="24">
        <v>273.14999999999998</v>
      </c>
      <c r="BI7" s="24">
        <v>278.41000000000003</v>
      </c>
      <c r="BJ7" s="24">
        <v>273.87</v>
      </c>
      <c r="BK7" s="24">
        <v>485.6</v>
      </c>
      <c r="BL7" s="24">
        <v>463.93</v>
      </c>
      <c r="BM7" s="24">
        <v>481.88</v>
      </c>
      <c r="BN7" s="24">
        <v>460.03</v>
      </c>
      <c r="BO7" s="24">
        <v>447.27</v>
      </c>
      <c r="BP7" s="24">
        <v>602.55999999999995</v>
      </c>
      <c r="BQ7" s="24">
        <v>110.14</v>
      </c>
      <c r="BR7" s="24">
        <v>107.41</v>
      </c>
      <c r="BS7" s="24">
        <v>110.43</v>
      </c>
      <c r="BT7" s="24">
        <v>110.57</v>
      </c>
      <c r="BU7" s="24">
        <v>108.98</v>
      </c>
      <c r="BV7" s="24">
        <v>99.95</v>
      </c>
      <c r="BW7" s="24">
        <v>103.4</v>
      </c>
      <c r="BX7" s="24">
        <v>101.87</v>
      </c>
      <c r="BY7" s="24">
        <v>101.33</v>
      </c>
      <c r="BZ7" s="24">
        <v>101.5</v>
      </c>
      <c r="CA7" s="24">
        <v>97.94</v>
      </c>
      <c r="CB7" s="24">
        <v>99.18</v>
      </c>
      <c r="CC7" s="24">
        <v>103.96</v>
      </c>
      <c r="CD7" s="24">
        <v>105.24</v>
      </c>
      <c r="CE7" s="24">
        <v>107.17</v>
      </c>
      <c r="CF7" s="24">
        <v>109.12</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97.78</v>
      </c>
      <c r="CY7" s="24">
        <v>97.92</v>
      </c>
      <c r="CZ7" s="24">
        <v>98.04</v>
      </c>
      <c r="DA7" s="24">
        <v>98.14</v>
      </c>
      <c r="DB7" s="24">
        <v>98.22</v>
      </c>
      <c r="DC7" s="24">
        <v>97.7</v>
      </c>
      <c r="DD7" s="24">
        <v>97.59</v>
      </c>
      <c r="DE7" s="24">
        <v>97.53</v>
      </c>
      <c r="DF7" s="24">
        <v>97.54</v>
      </c>
      <c r="DG7" s="24">
        <v>97.51</v>
      </c>
      <c r="DH7" s="24">
        <v>96</v>
      </c>
      <c r="DI7" s="24">
        <v>3.02</v>
      </c>
      <c r="DJ7" s="24">
        <v>6.05</v>
      </c>
      <c r="DK7" s="24">
        <v>9.0399999999999991</v>
      </c>
      <c r="DL7" s="24">
        <v>11.98</v>
      </c>
      <c r="DM7" s="24">
        <v>14.82</v>
      </c>
      <c r="DN7" s="24">
        <v>23.38</v>
      </c>
      <c r="DO7" s="24">
        <v>24.59</v>
      </c>
      <c r="DP7" s="24">
        <v>26.87</v>
      </c>
      <c r="DQ7" s="24">
        <v>29.31</v>
      </c>
      <c r="DR7" s="24">
        <v>31.67</v>
      </c>
      <c r="DS7" s="24">
        <v>42.2</v>
      </c>
      <c r="DT7" s="24">
        <v>0</v>
      </c>
      <c r="DU7" s="24">
        <v>0.54</v>
      </c>
      <c r="DV7" s="24">
        <v>1.1499999999999999</v>
      </c>
      <c r="DW7" s="24">
        <v>1.1499999999999999</v>
      </c>
      <c r="DX7" s="24">
        <v>1.86</v>
      </c>
      <c r="DY7" s="24">
        <v>8.1999999999999993</v>
      </c>
      <c r="DZ7" s="24">
        <v>9.43</v>
      </c>
      <c r="EA7" s="24">
        <v>12.4</v>
      </c>
      <c r="EB7" s="24">
        <v>13.81</v>
      </c>
      <c r="EC7" s="24">
        <v>15.32</v>
      </c>
      <c r="ED7" s="24">
        <v>9.4600000000000009</v>
      </c>
      <c r="EE7" s="24">
        <v>0</v>
      </c>
      <c r="EF7" s="24">
        <v>0</v>
      </c>
      <c r="EG7" s="24">
        <v>0.05</v>
      </c>
      <c r="EH7" s="24">
        <v>0</v>
      </c>
      <c r="EI7" s="24">
        <v>0.1</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2025-12-23T05:59:13Z</dcterms:created>
  <dcterms:modified xsi:type="dcterms:W3CDTF">2026-02-16T06:41:59Z</dcterms:modified>
  <cp:category/>
</cp:coreProperties>
</file>