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40 駐車場\"/>
    </mc:Choice>
  </mc:AlternateContent>
  <xr:revisionPtr revIDLastSave="0" documentId="13_ncr:1_{B0B1FE54-E94F-4AF5-BE77-6AE2402E3FCA}" xr6:coauthVersionLast="47" xr6:coauthVersionMax="47" xr10:uidLastSave="{00000000-0000-0000-0000-000000000000}"/>
  <workbookProtection workbookAlgorithmName="SHA-512" workbookHashValue="GqjmhOpuA+nbLM/J0FOQS57dMlTd40urgZvFKllauWBlzh3baZAk5aD1UcKMLQ3rl0QbNUtTVzSmaI08edqqQA==" workbookSaltValue="O5bOsTO8tP6e2hATwpRajQ=="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l="1"/>
  <c r="HJ30" i="4"/>
  <c r="CS30" i="4"/>
  <c r="BZ76" i="4"/>
  <c r="MA51" i="4"/>
  <c r="MI76" i="4"/>
  <c r="HJ51" i="4"/>
  <c r="MA30" i="4"/>
  <c r="IT76" i="4"/>
  <c r="CS51" i="4"/>
  <c r="C11" i="5"/>
  <c r="D11" i="5"/>
  <c r="E11" i="5"/>
  <c r="B11" i="5"/>
  <c r="GQ51" i="4" l="1"/>
  <c r="LT76" i="4"/>
  <c r="LH30" i="4"/>
  <c r="IE76" i="4"/>
  <c r="BZ51" i="4"/>
  <c r="GQ30" i="4"/>
  <c r="BZ30" i="4"/>
  <c r="BK76" i="4"/>
  <c r="LH51" i="4"/>
  <c r="AV76" i="4"/>
  <c r="LE76" i="4"/>
  <c r="FX51" i="4"/>
  <c r="KO30" i="4"/>
  <c r="HP76" i="4"/>
  <c r="BG51" i="4"/>
  <c r="FX30" i="4"/>
  <c r="BG30" i="4"/>
  <c r="KO51" i="4"/>
  <c r="AG76" i="4"/>
  <c r="JV51" i="4"/>
  <c r="KP76" i="4"/>
  <c r="FE51" i="4"/>
  <c r="JV30" i="4"/>
  <c r="HA76" i="4"/>
  <c r="AN51" i="4"/>
  <c r="FE30" i="4"/>
  <c r="AN30" i="4"/>
  <c r="U30" i="4"/>
  <c r="R76" i="4"/>
  <c r="JC51" i="4"/>
  <c r="KA76" i="4"/>
  <c r="EL51" i="4"/>
  <c r="JC30" i="4"/>
  <c r="GL76" i="4"/>
  <c r="U51" i="4"/>
  <c r="EL30" i="4"/>
</calcChain>
</file>

<file path=xl/sharedStrings.xml><?xml version="1.0" encoding="utf-8"?>
<sst xmlns="http://schemas.openxmlformats.org/spreadsheetml/2006/main" count="278" uniqueCount="129">
  <si>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</si>
  <si>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</si>
  <si>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</si>
  <si>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</si>
  <si>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</si>
  <si>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</si>
  <si>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</si>
  <si>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</si>
  <si>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</si>
  <si>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</si>
  <si>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</si>
  <si>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</si>
  <si>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</si>
  <si>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</si>
  <si>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</si>
  <si>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</si>
  <si>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</si>
  <si>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</si>
  <si>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</si>
  <si>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</si>
  <si>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</si>
  <si>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</si>
  <si>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</si>
  <si>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</si>
  <si>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</si>
  <si>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</si>
  <si>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</si>
  <si>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</si>
  <si>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</si>
  <si>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</si>
  <si>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</si>
  <si>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</si>
  <si>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</si>
  <si>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</si>
  <si>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</si>
  <si>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</si>
  <si>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</si>
  <si>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</si>
  <si>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</si>
  <si>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</si>
  <si>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</si>
  <si>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</si>
  <si>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</si>
  <si>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</si>
  <si>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</si>
  <si>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</si>
  <si>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</si>
  <si>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</si>
  <si>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</si>
  <si>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</si>
  <si>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</si>
  <si>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</si>
  <si>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</si>
  <si>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</si>
  <si>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</si>
  <si>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</si>
  <si>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</si>
  <si>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</si>
  <si>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</si>
  <si>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</si>
  <si>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</si>
  <si>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</si>
  <si>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</si>
  <si>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</si>
  <si>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</si>
  <si>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</si>
  <si>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</si>
  <si>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</si>
  <si>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</si>
  <si>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</si>
  <si>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</si>
  <si>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</si>
  <si>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</si>
  <si>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</si>
  <si>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</si>
  <si>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</si>
  <si>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</si>
  <si>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</si>
  <si>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</si>
  <si>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</si>
  <si>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</si>
  <si>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</si>
  <si>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</si>
  <si>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</si>
  <si>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</si>
  <si>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</si>
  <si>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</si>
  <si>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</si>
  <si>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</si>
  <si>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</si>
  <si>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</si>
  <si>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</si>
  <si>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</si>
  <si>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</si>
  <si>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</si>
  <si>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</si>
  <si>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</si>
  <si>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</si>
  <si>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</si>
  <si>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</si>
  <si>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</si>
  <si>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当該値(N-3)</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</si>
  <si>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</si>
  <si>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</si>
  <si>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</si>
  <si>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</si>
  <si>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</si>
  <si>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君津市</t>
  </si>
  <si>
    <t>坂田駐車場</t>
  </si>
  <si>
    <t>法非適用</t>
  </si>
  <si>
    <t>駐車場整備事業</t>
  </si>
  <si>
    <t>-</t>
  </si>
  <si>
    <t>Ａ３Ｂ１</t>
  </si>
  <si>
    <t>非設置</t>
  </si>
  <si>
    <t>該当数値なし</t>
  </si>
  <si>
    <t>都市計画駐車場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</si>
  <si>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</si>
  <si>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</si>
  <si>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</si>
  <si>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</si>
  <si>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</si>
  <si>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</si>
  <si>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</si>
  <si>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</si>
  <si>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</si>
  <si>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該施設の「⑧設備投資見込額」については、大規模改修等の予定はないが、利用者サービスを維持できるよう、計画的に修繕等を実施していく必要がある。また、「⑩企業債残高対料金収入比率」については、企業債残高はないため0％であることから、将来的に大きな費用負担はない見通しである。
</t>
  </si>
  <si>
    <t xml:space="preserve">　当該施設の「⑪稼働率」については、約73%で増加傾向にあり、また、全国平均の324.0%を大きく下回っているが、隣接する君津駅を利用する通勤者等が多く利用しているため、駐車時間が長時間となっていることが主な要因と考えられることから、駐車需要が小さいものではないと考えられる。
</t>
    <rPh sb="18" eb="19">
      <t>ヤク</t>
    </rPh>
    <rPh sb="23" eb="25">
      <t>ゾウカ</t>
    </rPh>
    <rPh sb="132" eb="133">
      <t>カンガ</t>
    </rPh>
    <phoneticPr fontId="5"/>
  </si>
  <si>
    <t xml:space="preserve">　当該施設は、令和元年度から指定管理者制度の利用料金制度に移行したことで経費削減が図られたこともあり、「①収益的収支比率」については162.9％と100％以上となっており、単年度の収支は黒字が続いている。また「②他会計補助金比率」は0％、「③駐車台数一台当たりの他会計補助金額」についても0円となっているほか、施設の営業に関する収益性を表す「④売上高GOP比率」は令和2年度の0.5％から令和3年度は34.9％に増加し、令和4年度は38.2％、令和5年度35.9％、令和6年度38.6％とほぼ横ばいとなっていることや、収益の継続性を判断する「⑤EBITDA」についても、令和3年度は10,436千円、令和4年度は13,090千円、令和5年は11,418千円、令和6年は15,127千円へとやや増加傾向にあり、令和2年度までの水準と比較すると回復傾向にあることから、施設の健全な運営が図られている。
</t>
    <rPh sb="182" eb="184">
      <t>レイワ</t>
    </rPh>
    <rPh sb="185" eb="187">
      <t>ネンド</t>
    </rPh>
    <rPh sb="194" eb="196">
      <t>レイワ</t>
    </rPh>
    <rPh sb="197" eb="199">
      <t>ネンド</t>
    </rPh>
    <rPh sb="206" eb="208">
      <t>ゾウカ</t>
    </rPh>
    <rPh sb="210" eb="212">
      <t>レイワ</t>
    </rPh>
    <rPh sb="213" eb="215">
      <t>ネンド</t>
    </rPh>
    <rPh sb="222" eb="224">
      <t>レイワ</t>
    </rPh>
    <rPh sb="225" eb="227">
      <t>ネンド</t>
    </rPh>
    <rPh sb="246" eb="247">
      <t>ヨコ</t>
    </rPh>
    <rPh sb="285" eb="287">
      <t>レイワ</t>
    </rPh>
    <rPh sb="288" eb="290">
      <t>ネンド</t>
    </rPh>
    <rPh sb="297" eb="299">
      <t>センエン</t>
    </rPh>
    <rPh sb="300" eb="302">
      <t>レイワ</t>
    </rPh>
    <rPh sb="303" eb="305">
      <t>ネンド</t>
    </rPh>
    <rPh sb="315" eb="317">
      <t>レイワ</t>
    </rPh>
    <rPh sb="318" eb="319">
      <t>ネン</t>
    </rPh>
    <rPh sb="326" eb="328">
      <t>センエン</t>
    </rPh>
    <rPh sb="362" eb="364">
      <t>ケイコウ</t>
    </rPh>
    <rPh sb="384" eb="388">
      <t>カイフクケイコウ</t>
    </rPh>
    <phoneticPr fontId="5"/>
  </si>
  <si>
    <t xml:space="preserve">　当該施設については、利用状況の稼働率は低いものの、例年、黒字の収支となっている。また、供用開始から４０年以上経過しているものの、広場式の駐車場であるため、設備投資については大規模改修等の予定はないことから、収益性の高い施設となっている。
　また、令和2年度までの水準と比較すると、売上高GOP比率及びEBITDAがに微増していることから、引き続き指定管理者のノウハウを活用するなどして利用者の獲得に努めるなど、経営改善に向けた取組が必要であると考えられる。
</t>
    <rPh sb="159" eb="161">
      <t>ビゾウ</t>
    </rPh>
    <rPh sb="170" eb="171">
      <t>ヒ</t>
    </rPh>
    <rPh sb="172" eb="173">
      <t>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</si>
</sst>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147.30000000000001</c:v>
                </c:pt>
                <c:pt idx="1">
                  <c:v>153.69999999999999</c:v>
                </c:pt>
                <c:pt idx="2">
                  <c:v>161.69999999999999</c:v>
                </c:pt>
                <c:pt idx="3">
                  <c:v>156.1</c:v>
                </c:pt>
                <c:pt idx="4">
                  <c:v>162.9</c:v>
                </c:pt>
              </c:numCache>
            </c:numRef>
          </c:val>
          <c:extLst>
            <c:ext xmlns:c16="http://schemas.microsoft.com/office/drawing/2014/chart" uri="{C3380CC4-5D6E-409C-BE32-E72D297353CC}">
              <c16:uniqueId val="{00000000-ABB9-4E95-A6FA-18C8700F5C6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ABB9-4E95-A6FA-18C8700F5C6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614-4C7D-B322-50CD6A8C9D5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7614-4C7D-B322-50CD6A8C9D5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2E96-4EAD-BA2C-4854AD5105E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E96-4EAD-BA2C-4854AD5105E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8B68-493B-BB51-9C58DEC84AF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B68-493B-BB51-9C58DEC84AF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658-4AB8-BF41-821F8440D5E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4658-4AB8-BF41-821F8440D5E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8DC-4864-8F75-C501D287000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18DC-4864-8F75-C501D287000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61.2</c:v>
                </c:pt>
                <c:pt idx="1">
                  <c:v>59.2</c:v>
                </c:pt>
                <c:pt idx="2">
                  <c:v>64</c:v>
                </c:pt>
                <c:pt idx="3">
                  <c:v>66.8</c:v>
                </c:pt>
                <c:pt idx="4">
                  <c:v>73.2</c:v>
                </c:pt>
              </c:numCache>
            </c:numRef>
          </c:val>
          <c:extLst>
            <c:ext xmlns:c16="http://schemas.microsoft.com/office/drawing/2014/chart" uri="{C3380CC4-5D6E-409C-BE32-E72D297353CC}">
              <c16:uniqueId val="{00000000-4A87-4661-8C35-526598E3DA9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4A87-4661-8C35-526598E3DA9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0.5</c:v>
                </c:pt>
                <c:pt idx="1">
                  <c:v>34.9</c:v>
                </c:pt>
                <c:pt idx="2">
                  <c:v>38.200000000000003</c:v>
                </c:pt>
                <c:pt idx="3">
                  <c:v>35.9</c:v>
                </c:pt>
                <c:pt idx="4">
                  <c:v>38.6</c:v>
                </c:pt>
              </c:numCache>
            </c:numRef>
          </c:val>
          <c:extLst>
            <c:ext xmlns:c16="http://schemas.microsoft.com/office/drawing/2014/chart" uri="{C3380CC4-5D6E-409C-BE32-E72D297353CC}">
              <c16:uniqueId val="{00000000-4476-49BA-A56D-0DAFD0EF070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4476-49BA-A56D-0DAFD0EF070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9830</c:v>
                </c:pt>
                <c:pt idx="1">
                  <c:v>10436</c:v>
                </c:pt>
                <c:pt idx="2">
                  <c:v>13090</c:v>
                </c:pt>
                <c:pt idx="3">
                  <c:v>11418</c:v>
                </c:pt>
                <c:pt idx="4">
                  <c:v>15127</c:v>
                </c:pt>
              </c:numCache>
            </c:numRef>
          </c:val>
          <c:extLst>
            <c:ext xmlns:c16="http://schemas.microsoft.com/office/drawing/2014/chart" uri="{C3380CC4-5D6E-409C-BE32-E72D297353CC}">
              <c16:uniqueId val="{00000000-FB41-43C9-A04C-E11D58A3097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FB41-43C9-A04C-E11D58A3097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2">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2">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3" t="str">
        <f>データ!H6&amp;"　"&amp;データ!I6</f>
        <v>千葉県君津市　坂田駐車場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22" t="s">
        <v>1</v>
      </c>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4"/>
      <c r="AQ7" s="122" t="s">
        <v>2</v>
      </c>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4"/>
      <c r="CF7" s="122" t="s">
        <v>3</v>
      </c>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4"/>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5" t="s">
        <v>5</v>
      </c>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2"/>
      <c r="GZ7" s="2"/>
      <c r="HA7" s="2"/>
      <c r="HB7" s="2"/>
      <c r="HC7" s="2"/>
      <c r="HD7" s="2"/>
      <c r="HE7" s="2"/>
      <c r="HF7" s="2"/>
      <c r="HG7" s="2"/>
      <c r="HH7" s="2"/>
      <c r="HI7" s="2"/>
      <c r="HJ7" s="2"/>
      <c r="HK7" s="2"/>
      <c r="HL7" s="2"/>
      <c r="HM7" s="2"/>
      <c r="HN7" s="2"/>
      <c r="HO7" s="2"/>
      <c r="HP7" s="2"/>
      <c r="HQ7" s="2"/>
      <c r="HR7" s="2"/>
      <c r="HS7" s="2"/>
      <c r="HT7" s="2"/>
      <c r="HU7" s="2"/>
      <c r="HV7" s="2"/>
      <c r="HW7" s="2"/>
      <c r="HX7" s="125" t="s">
        <v>6</v>
      </c>
      <c r="HY7" s="125"/>
      <c r="HZ7" s="125"/>
      <c r="IA7" s="125"/>
      <c r="IB7" s="125"/>
      <c r="IC7" s="125"/>
      <c r="ID7" s="125"/>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t="s">
        <v>7</v>
      </c>
      <c r="JR7" s="125"/>
      <c r="JS7" s="125"/>
      <c r="JT7" s="125"/>
      <c r="JU7" s="125"/>
      <c r="JV7" s="125"/>
      <c r="JW7" s="125"/>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t="s">
        <v>8</v>
      </c>
      <c r="LK7" s="125"/>
      <c r="LL7" s="125"/>
      <c r="LM7" s="125"/>
      <c r="LN7" s="125"/>
      <c r="LO7" s="125"/>
      <c r="LP7" s="125"/>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3"/>
      <c r="ND7" s="135" t="s">
        <v>9</v>
      </c>
      <c r="NE7" s="136"/>
      <c r="NF7" s="136"/>
      <c r="NG7" s="136"/>
      <c r="NH7" s="136"/>
      <c r="NI7" s="136"/>
      <c r="NJ7" s="136"/>
      <c r="NK7" s="136"/>
      <c r="NL7" s="136"/>
      <c r="NM7" s="136"/>
      <c r="NN7" s="136"/>
      <c r="NO7" s="136"/>
      <c r="NP7" s="136"/>
      <c r="NQ7" s="137"/>
    </row>
    <row r="8" spans="1:382" ht="18.75" customHeight="1" x14ac:dyDescent="0.2">
      <c r="A8" s="2"/>
      <c r="B8" s="116" t="str">
        <f>データ!J7</f>
        <v>法非適用</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8"/>
      <c r="AQ8" s="116" t="str">
        <f>データ!K7</f>
        <v>駐車場整備事業</v>
      </c>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8"/>
      <c r="CF8" s="116" t="str">
        <f>データ!L7</f>
        <v>-</v>
      </c>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8"/>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9">
        <f>データ!U7</f>
        <v>7429</v>
      </c>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3"/>
      <c r="ND8" s="130" t="s">
        <v>10</v>
      </c>
      <c r="NE8" s="131"/>
      <c r="NF8" s="120" t="s">
        <v>11</v>
      </c>
      <c r="NG8" s="120"/>
      <c r="NH8" s="120"/>
      <c r="NI8" s="120"/>
      <c r="NJ8" s="120"/>
      <c r="NK8" s="120"/>
      <c r="NL8" s="120"/>
      <c r="NM8" s="120"/>
      <c r="NN8" s="120"/>
      <c r="NO8" s="120"/>
      <c r="NP8" s="120"/>
      <c r="NQ8" s="121"/>
    </row>
    <row r="9" spans="1:382" ht="18.75" customHeight="1" x14ac:dyDescent="0.2">
      <c r="A9" s="2"/>
      <c r="B9" s="122" t="s">
        <v>12</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4"/>
      <c r="AQ9" s="122" t="s">
        <v>13</v>
      </c>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4"/>
      <c r="CF9" s="122" t="s">
        <v>14</v>
      </c>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4"/>
      <c r="DU9" s="125" t="s">
        <v>15</v>
      </c>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5" t="s">
        <v>16</v>
      </c>
      <c r="HY9" s="125"/>
      <c r="HZ9" s="125"/>
      <c r="IA9" s="125"/>
      <c r="IB9" s="125"/>
      <c r="IC9" s="125"/>
      <c r="ID9" s="125"/>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t="s">
        <v>17</v>
      </c>
      <c r="JR9" s="125"/>
      <c r="JS9" s="125"/>
      <c r="JT9" s="125"/>
      <c r="JU9" s="125"/>
      <c r="JV9" s="125"/>
      <c r="JW9" s="125"/>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t="s">
        <v>18</v>
      </c>
      <c r="LK9" s="125"/>
      <c r="LL9" s="125"/>
      <c r="LM9" s="125"/>
      <c r="LN9" s="125"/>
      <c r="LO9" s="125"/>
      <c r="LP9" s="125"/>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3"/>
      <c r="ND9" s="126" t="s">
        <v>19</v>
      </c>
      <c r="NE9" s="127"/>
      <c r="NF9" s="128" t="s">
        <v>20</v>
      </c>
      <c r="NG9" s="128"/>
      <c r="NH9" s="128"/>
      <c r="NI9" s="128"/>
      <c r="NJ9" s="128"/>
      <c r="NK9" s="128"/>
      <c r="NL9" s="128"/>
      <c r="NM9" s="128"/>
      <c r="NN9" s="128"/>
      <c r="NO9" s="128"/>
      <c r="NP9" s="128"/>
      <c r="NQ9" s="129"/>
    </row>
    <row r="10" spans="1:382" ht="18.75" customHeight="1" x14ac:dyDescent="0.2">
      <c r="A10" s="2"/>
      <c r="B10" s="110" t="str">
        <f>データ!O7</f>
        <v>該当数値なし</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2"/>
      <c r="AQ10" s="113" t="s">
        <v>115</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t="str">
        <f>データ!Q7</f>
        <v>広場式</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119">
        <f>データ!R7</f>
        <v>46</v>
      </c>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9">
        <f>データ!V7</f>
        <v>250</v>
      </c>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f>データ!W7</f>
        <v>100</v>
      </c>
      <c r="JR10" s="119"/>
      <c r="JS10" s="119"/>
      <c r="JT10" s="119"/>
      <c r="JU10" s="119"/>
      <c r="JV10" s="119"/>
      <c r="JW10" s="119"/>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107" t="s">
        <v>127</v>
      </c>
      <c r="NE15" s="108"/>
      <c r="NF15" s="108"/>
      <c r="NG15" s="108"/>
      <c r="NH15" s="108"/>
      <c r="NI15" s="108"/>
      <c r="NJ15" s="108"/>
      <c r="NK15" s="108"/>
      <c r="NL15" s="108"/>
      <c r="NM15" s="108"/>
      <c r="NN15" s="108"/>
      <c r="NO15" s="108"/>
      <c r="NP15" s="108"/>
      <c r="NQ15" s="108"/>
      <c r="NR15" s="109"/>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7"/>
      <c r="NE16" s="108"/>
      <c r="NF16" s="108"/>
      <c r="NG16" s="108"/>
      <c r="NH16" s="108"/>
      <c r="NI16" s="108"/>
      <c r="NJ16" s="108"/>
      <c r="NK16" s="108"/>
      <c r="NL16" s="108"/>
      <c r="NM16" s="108"/>
      <c r="NN16" s="108"/>
      <c r="NO16" s="108"/>
      <c r="NP16" s="108"/>
      <c r="NQ16" s="108"/>
      <c r="NR16" s="109"/>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7"/>
      <c r="NE17" s="108"/>
      <c r="NF17" s="108"/>
      <c r="NG17" s="108"/>
      <c r="NH17" s="108"/>
      <c r="NI17" s="108"/>
      <c r="NJ17" s="108"/>
      <c r="NK17" s="108"/>
      <c r="NL17" s="108"/>
      <c r="NM17" s="108"/>
      <c r="NN17" s="108"/>
      <c r="NO17" s="108"/>
      <c r="NP17" s="108"/>
      <c r="NQ17" s="108"/>
      <c r="NR17" s="109"/>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7"/>
      <c r="NE18" s="108"/>
      <c r="NF18" s="108"/>
      <c r="NG18" s="108"/>
      <c r="NH18" s="108"/>
      <c r="NI18" s="108"/>
      <c r="NJ18" s="108"/>
      <c r="NK18" s="108"/>
      <c r="NL18" s="108"/>
      <c r="NM18" s="108"/>
      <c r="NN18" s="108"/>
      <c r="NO18" s="108"/>
      <c r="NP18" s="108"/>
      <c r="NQ18" s="108"/>
      <c r="NR18" s="109"/>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7"/>
      <c r="NE19" s="108"/>
      <c r="NF19" s="108"/>
      <c r="NG19" s="108"/>
      <c r="NH19" s="108"/>
      <c r="NI19" s="108"/>
      <c r="NJ19" s="108"/>
      <c r="NK19" s="108"/>
      <c r="NL19" s="108"/>
      <c r="NM19" s="108"/>
      <c r="NN19" s="108"/>
      <c r="NO19" s="108"/>
      <c r="NP19" s="108"/>
      <c r="NQ19" s="108"/>
      <c r="NR19" s="109"/>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7"/>
      <c r="NE20" s="108"/>
      <c r="NF20" s="108"/>
      <c r="NG20" s="108"/>
      <c r="NH20" s="108"/>
      <c r="NI20" s="108"/>
      <c r="NJ20" s="108"/>
      <c r="NK20" s="108"/>
      <c r="NL20" s="108"/>
      <c r="NM20" s="108"/>
      <c r="NN20" s="108"/>
      <c r="NO20" s="108"/>
      <c r="NP20" s="108"/>
      <c r="NQ20" s="108"/>
      <c r="NR20" s="109"/>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7"/>
      <c r="NE21" s="108"/>
      <c r="NF21" s="108"/>
      <c r="NG21" s="108"/>
      <c r="NH21" s="108"/>
      <c r="NI21" s="108"/>
      <c r="NJ21" s="108"/>
      <c r="NK21" s="108"/>
      <c r="NL21" s="108"/>
      <c r="NM21" s="108"/>
      <c r="NN21" s="108"/>
      <c r="NO21" s="108"/>
      <c r="NP21" s="108"/>
      <c r="NQ21" s="108"/>
      <c r="NR21" s="109"/>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7"/>
      <c r="NE22" s="108"/>
      <c r="NF22" s="108"/>
      <c r="NG22" s="108"/>
      <c r="NH22" s="108"/>
      <c r="NI22" s="108"/>
      <c r="NJ22" s="108"/>
      <c r="NK22" s="108"/>
      <c r="NL22" s="108"/>
      <c r="NM22" s="108"/>
      <c r="NN22" s="108"/>
      <c r="NO22" s="108"/>
      <c r="NP22" s="108"/>
      <c r="NQ22" s="108"/>
      <c r="NR22" s="109"/>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7"/>
      <c r="NE23" s="108"/>
      <c r="NF23" s="108"/>
      <c r="NG23" s="108"/>
      <c r="NH23" s="108"/>
      <c r="NI23" s="108"/>
      <c r="NJ23" s="108"/>
      <c r="NK23" s="108"/>
      <c r="NL23" s="108"/>
      <c r="NM23" s="108"/>
      <c r="NN23" s="108"/>
      <c r="NO23" s="108"/>
      <c r="NP23" s="108"/>
      <c r="NQ23" s="108"/>
      <c r="NR23" s="109"/>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7"/>
      <c r="NE24" s="108"/>
      <c r="NF24" s="108"/>
      <c r="NG24" s="108"/>
      <c r="NH24" s="108"/>
      <c r="NI24" s="108"/>
      <c r="NJ24" s="108"/>
      <c r="NK24" s="108"/>
      <c r="NL24" s="108"/>
      <c r="NM24" s="108"/>
      <c r="NN24" s="108"/>
      <c r="NO24" s="108"/>
      <c r="NP24" s="108"/>
      <c r="NQ24" s="108"/>
      <c r="NR24" s="109"/>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7"/>
      <c r="NE25" s="108"/>
      <c r="NF25" s="108"/>
      <c r="NG25" s="108"/>
      <c r="NH25" s="108"/>
      <c r="NI25" s="108"/>
      <c r="NJ25" s="108"/>
      <c r="NK25" s="108"/>
      <c r="NL25" s="108"/>
      <c r="NM25" s="108"/>
      <c r="NN25" s="108"/>
      <c r="NO25" s="108"/>
      <c r="NP25" s="108"/>
      <c r="NQ25" s="108"/>
      <c r="NR25" s="109"/>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7"/>
      <c r="NE26" s="108"/>
      <c r="NF26" s="108"/>
      <c r="NG26" s="108"/>
      <c r="NH26" s="108"/>
      <c r="NI26" s="108"/>
      <c r="NJ26" s="108"/>
      <c r="NK26" s="108"/>
      <c r="NL26" s="108"/>
      <c r="NM26" s="108"/>
      <c r="NN26" s="108"/>
      <c r="NO26" s="108"/>
      <c r="NP26" s="108"/>
      <c r="NQ26" s="108"/>
      <c r="NR26" s="109"/>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7"/>
      <c r="NE27" s="108"/>
      <c r="NF27" s="108"/>
      <c r="NG27" s="108"/>
      <c r="NH27" s="108"/>
      <c r="NI27" s="108"/>
      <c r="NJ27" s="108"/>
      <c r="NK27" s="108"/>
      <c r="NL27" s="108"/>
      <c r="NM27" s="108"/>
      <c r="NN27" s="108"/>
      <c r="NO27" s="108"/>
      <c r="NP27" s="108"/>
      <c r="NQ27" s="108"/>
      <c r="NR27" s="109"/>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7"/>
      <c r="NE28" s="108"/>
      <c r="NF28" s="108"/>
      <c r="NG28" s="108"/>
      <c r="NH28" s="108"/>
      <c r="NI28" s="108"/>
      <c r="NJ28" s="108"/>
      <c r="NK28" s="108"/>
      <c r="NL28" s="108"/>
      <c r="NM28" s="108"/>
      <c r="NN28" s="108"/>
      <c r="NO28" s="108"/>
      <c r="NP28" s="108"/>
      <c r="NQ28" s="108"/>
      <c r="NR28" s="109"/>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7"/>
      <c r="NE29" s="108"/>
      <c r="NF29" s="108"/>
      <c r="NG29" s="108"/>
      <c r="NH29" s="108"/>
      <c r="NI29" s="108"/>
      <c r="NJ29" s="108"/>
      <c r="NK29" s="108"/>
      <c r="NL29" s="108"/>
      <c r="NM29" s="108"/>
      <c r="NN29" s="108"/>
      <c r="NO29" s="108"/>
      <c r="NP29" s="108"/>
      <c r="NQ29" s="108"/>
      <c r="NR29" s="109"/>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107"/>
      <c r="NE30" s="108"/>
      <c r="NF30" s="108"/>
      <c r="NG30" s="108"/>
      <c r="NH30" s="108"/>
      <c r="NI30" s="108"/>
      <c r="NJ30" s="108"/>
      <c r="NK30" s="108"/>
      <c r="NL30" s="108"/>
      <c r="NM30" s="108"/>
      <c r="NN30" s="108"/>
      <c r="NO30" s="108"/>
      <c r="NP30" s="108"/>
      <c r="NQ30" s="108"/>
      <c r="NR30" s="109"/>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147.30000000000001</v>
      </c>
      <c r="V31" s="98"/>
      <c r="W31" s="98"/>
      <c r="X31" s="98"/>
      <c r="Y31" s="98"/>
      <c r="Z31" s="98"/>
      <c r="AA31" s="98"/>
      <c r="AB31" s="98"/>
      <c r="AC31" s="98"/>
      <c r="AD31" s="98"/>
      <c r="AE31" s="98"/>
      <c r="AF31" s="98"/>
      <c r="AG31" s="98"/>
      <c r="AH31" s="98"/>
      <c r="AI31" s="98"/>
      <c r="AJ31" s="98"/>
      <c r="AK31" s="98"/>
      <c r="AL31" s="98"/>
      <c r="AM31" s="98"/>
      <c r="AN31" s="98">
        <f>データ!Z7</f>
        <v>153.69999999999999</v>
      </c>
      <c r="AO31" s="98"/>
      <c r="AP31" s="98"/>
      <c r="AQ31" s="98"/>
      <c r="AR31" s="98"/>
      <c r="AS31" s="98"/>
      <c r="AT31" s="98"/>
      <c r="AU31" s="98"/>
      <c r="AV31" s="98"/>
      <c r="AW31" s="98"/>
      <c r="AX31" s="98"/>
      <c r="AY31" s="98"/>
      <c r="AZ31" s="98"/>
      <c r="BA31" s="98"/>
      <c r="BB31" s="98"/>
      <c r="BC31" s="98"/>
      <c r="BD31" s="98"/>
      <c r="BE31" s="98"/>
      <c r="BF31" s="98"/>
      <c r="BG31" s="98">
        <f>データ!AA7</f>
        <v>161.69999999999999</v>
      </c>
      <c r="BH31" s="98"/>
      <c r="BI31" s="98"/>
      <c r="BJ31" s="98"/>
      <c r="BK31" s="98"/>
      <c r="BL31" s="98"/>
      <c r="BM31" s="98"/>
      <c r="BN31" s="98"/>
      <c r="BO31" s="98"/>
      <c r="BP31" s="98"/>
      <c r="BQ31" s="98"/>
      <c r="BR31" s="98"/>
      <c r="BS31" s="98"/>
      <c r="BT31" s="98"/>
      <c r="BU31" s="98"/>
      <c r="BV31" s="98"/>
      <c r="BW31" s="98"/>
      <c r="BX31" s="98"/>
      <c r="BY31" s="98"/>
      <c r="BZ31" s="98">
        <f>データ!AB7</f>
        <v>156.1</v>
      </c>
      <c r="CA31" s="98"/>
      <c r="CB31" s="98"/>
      <c r="CC31" s="98"/>
      <c r="CD31" s="98"/>
      <c r="CE31" s="98"/>
      <c r="CF31" s="98"/>
      <c r="CG31" s="98"/>
      <c r="CH31" s="98"/>
      <c r="CI31" s="98"/>
      <c r="CJ31" s="98"/>
      <c r="CK31" s="98"/>
      <c r="CL31" s="98"/>
      <c r="CM31" s="98"/>
      <c r="CN31" s="98"/>
      <c r="CO31" s="98"/>
      <c r="CP31" s="98"/>
      <c r="CQ31" s="98"/>
      <c r="CR31" s="98"/>
      <c r="CS31" s="98">
        <f>データ!AC7</f>
        <v>162.9</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61.2</v>
      </c>
      <c r="JD31" s="67"/>
      <c r="JE31" s="67"/>
      <c r="JF31" s="67"/>
      <c r="JG31" s="67"/>
      <c r="JH31" s="67"/>
      <c r="JI31" s="67"/>
      <c r="JJ31" s="67"/>
      <c r="JK31" s="67"/>
      <c r="JL31" s="67"/>
      <c r="JM31" s="67"/>
      <c r="JN31" s="67"/>
      <c r="JO31" s="67"/>
      <c r="JP31" s="67"/>
      <c r="JQ31" s="67"/>
      <c r="JR31" s="67"/>
      <c r="JS31" s="67"/>
      <c r="JT31" s="67"/>
      <c r="JU31" s="68"/>
      <c r="JV31" s="66">
        <f>データ!DL7</f>
        <v>59.2</v>
      </c>
      <c r="JW31" s="67"/>
      <c r="JX31" s="67"/>
      <c r="JY31" s="67"/>
      <c r="JZ31" s="67"/>
      <c r="KA31" s="67"/>
      <c r="KB31" s="67"/>
      <c r="KC31" s="67"/>
      <c r="KD31" s="67"/>
      <c r="KE31" s="67"/>
      <c r="KF31" s="67"/>
      <c r="KG31" s="67"/>
      <c r="KH31" s="67"/>
      <c r="KI31" s="67"/>
      <c r="KJ31" s="67"/>
      <c r="KK31" s="67"/>
      <c r="KL31" s="67"/>
      <c r="KM31" s="67"/>
      <c r="KN31" s="68"/>
      <c r="KO31" s="66">
        <f>データ!DM7</f>
        <v>64</v>
      </c>
      <c r="KP31" s="67"/>
      <c r="KQ31" s="67"/>
      <c r="KR31" s="67"/>
      <c r="KS31" s="67"/>
      <c r="KT31" s="67"/>
      <c r="KU31" s="67"/>
      <c r="KV31" s="67"/>
      <c r="KW31" s="67"/>
      <c r="KX31" s="67"/>
      <c r="KY31" s="67"/>
      <c r="KZ31" s="67"/>
      <c r="LA31" s="67"/>
      <c r="LB31" s="67"/>
      <c r="LC31" s="67"/>
      <c r="LD31" s="67"/>
      <c r="LE31" s="67"/>
      <c r="LF31" s="67"/>
      <c r="LG31" s="68"/>
      <c r="LH31" s="66">
        <f>データ!DN7</f>
        <v>66.8</v>
      </c>
      <c r="LI31" s="67"/>
      <c r="LJ31" s="67"/>
      <c r="LK31" s="67"/>
      <c r="LL31" s="67"/>
      <c r="LM31" s="67"/>
      <c r="LN31" s="67"/>
      <c r="LO31" s="67"/>
      <c r="LP31" s="67"/>
      <c r="LQ31" s="67"/>
      <c r="LR31" s="67"/>
      <c r="LS31" s="67"/>
      <c r="LT31" s="67"/>
      <c r="LU31" s="67"/>
      <c r="LV31" s="67"/>
      <c r="LW31" s="67"/>
      <c r="LX31" s="67"/>
      <c r="LY31" s="67"/>
      <c r="LZ31" s="68"/>
      <c r="MA31" s="66">
        <f>データ!DO7</f>
        <v>73.2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125</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126</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0.5</v>
      </c>
      <c r="EM52" s="98"/>
      <c r="EN52" s="98"/>
      <c r="EO52" s="98"/>
      <c r="EP52" s="98"/>
      <c r="EQ52" s="98"/>
      <c r="ER52" s="98"/>
      <c r="ES52" s="98"/>
      <c r="ET52" s="98"/>
      <c r="EU52" s="98"/>
      <c r="EV52" s="98"/>
      <c r="EW52" s="98"/>
      <c r="EX52" s="98"/>
      <c r="EY52" s="98"/>
      <c r="EZ52" s="98"/>
      <c r="FA52" s="98"/>
      <c r="FB52" s="98"/>
      <c r="FC52" s="98"/>
      <c r="FD52" s="98"/>
      <c r="FE52" s="98">
        <f>データ!BG7</f>
        <v>34.9</v>
      </c>
      <c r="FF52" s="98"/>
      <c r="FG52" s="98"/>
      <c r="FH52" s="98"/>
      <c r="FI52" s="98"/>
      <c r="FJ52" s="98"/>
      <c r="FK52" s="98"/>
      <c r="FL52" s="98"/>
      <c r="FM52" s="98"/>
      <c r="FN52" s="98"/>
      <c r="FO52" s="98"/>
      <c r="FP52" s="98"/>
      <c r="FQ52" s="98"/>
      <c r="FR52" s="98"/>
      <c r="FS52" s="98"/>
      <c r="FT52" s="98"/>
      <c r="FU52" s="98"/>
      <c r="FV52" s="98"/>
      <c r="FW52" s="98"/>
      <c r="FX52" s="98">
        <f>データ!BH7</f>
        <v>38.200000000000003</v>
      </c>
      <c r="FY52" s="98"/>
      <c r="FZ52" s="98"/>
      <c r="GA52" s="98"/>
      <c r="GB52" s="98"/>
      <c r="GC52" s="98"/>
      <c r="GD52" s="98"/>
      <c r="GE52" s="98"/>
      <c r="GF52" s="98"/>
      <c r="GG52" s="98"/>
      <c r="GH52" s="98"/>
      <c r="GI52" s="98"/>
      <c r="GJ52" s="98"/>
      <c r="GK52" s="98"/>
      <c r="GL52" s="98"/>
      <c r="GM52" s="98"/>
      <c r="GN52" s="98"/>
      <c r="GO52" s="98"/>
      <c r="GP52" s="98"/>
      <c r="GQ52" s="98">
        <f>データ!BI7</f>
        <v>35.9</v>
      </c>
      <c r="GR52" s="98"/>
      <c r="GS52" s="98"/>
      <c r="GT52" s="98"/>
      <c r="GU52" s="98"/>
      <c r="GV52" s="98"/>
      <c r="GW52" s="98"/>
      <c r="GX52" s="98"/>
      <c r="GY52" s="98"/>
      <c r="GZ52" s="98"/>
      <c r="HA52" s="98"/>
      <c r="HB52" s="98"/>
      <c r="HC52" s="98"/>
      <c r="HD52" s="98"/>
      <c r="HE52" s="98"/>
      <c r="HF52" s="98"/>
      <c r="HG52" s="98"/>
      <c r="HH52" s="98"/>
      <c r="HI52" s="98"/>
      <c r="HJ52" s="98">
        <f>データ!BJ7</f>
        <v>38.6</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9830</v>
      </c>
      <c r="JD52" s="97"/>
      <c r="JE52" s="97"/>
      <c r="JF52" s="97"/>
      <c r="JG52" s="97"/>
      <c r="JH52" s="97"/>
      <c r="JI52" s="97"/>
      <c r="JJ52" s="97"/>
      <c r="JK52" s="97"/>
      <c r="JL52" s="97"/>
      <c r="JM52" s="97"/>
      <c r="JN52" s="97"/>
      <c r="JO52" s="97"/>
      <c r="JP52" s="97"/>
      <c r="JQ52" s="97"/>
      <c r="JR52" s="97"/>
      <c r="JS52" s="97"/>
      <c r="JT52" s="97"/>
      <c r="JU52" s="97"/>
      <c r="JV52" s="97">
        <f>データ!BR7</f>
        <v>10436</v>
      </c>
      <c r="JW52" s="97"/>
      <c r="JX52" s="97"/>
      <c r="JY52" s="97"/>
      <c r="JZ52" s="97"/>
      <c r="KA52" s="97"/>
      <c r="KB52" s="97"/>
      <c r="KC52" s="97"/>
      <c r="KD52" s="97"/>
      <c r="KE52" s="97"/>
      <c r="KF52" s="97"/>
      <c r="KG52" s="97"/>
      <c r="KH52" s="97"/>
      <c r="KI52" s="97"/>
      <c r="KJ52" s="97"/>
      <c r="KK52" s="97"/>
      <c r="KL52" s="97"/>
      <c r="KM52" s="97"/>
      <c r="KN52" s="97"/>
      <c r="KO52" s="97">
        <f>データ!BS7</f>
        <v>13090</v>
      </c>
      <c r="KP52" s="97"/>
      <c r="KQ52" s="97"/>
      <c r="KR52" s="97"/>
      <c r="KS52" s="97"/>
      <c r="KT52" s="97"/>
      <c r="KU52" s="97"/>
      <c r="KV52" s="97"/>
      <c r="KW52" s="97"/>
      <c r="KX52" s="97"/>
      <c r="KY52" s="97"/>
      <c r="KZ52" s="97"/>
      <c r="LA52" s="97"/>
      <c r="LB52" s="97"/>
      <c r="LC52" s="97"/>
      <c r="LD52" s="97"/>
      <c r="LE52" s="97"/>
      <c r="LF52" s="97"/>
      <c r="LG52" s="97"/>
      <c r="LH52" s="97">
        <f>データ!BT7</f>
        <v>11418</v>
      </c>
      <c r="LI52" s="97"/>
      <c r="LJ52" s="97"/>
      <c r="LK52" s="97"/>
      <c r="LL52" s="97"/>
      <c r="LM52" s="97"/>
      <c r="LN52" s="97"/>
      <c r="LO52" s="97"/>
      <c r="LP52" s="97"/>
      <c r="LQ52" s="97"/>
      <c r="LR52" s="97"/>
      <c r="LS52" s="97"/>
      <c r="LT52" s="97"/>
      <c r="LU52" s="97"/>
      <c r="LV52" s="97"/>
      <c r="LW52" s="97"/>
      <c r="LX52" s="97"/>
      <c r="LY52" s="97"/>
      <c r="LZ52" s="97"/>
      <c r="MA52" s="97">
        <f>データ!BU7</f>
        <v>15127</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128</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289742</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18100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2bRH55ak8yhsfsjzBlLAhDvVqxPqPDt5ogQgr7Yx/1laYXjz7G/0lHTUZuqxg1P9xpdo2yRPG52pVR+wL2n2og==" saltValue="aplJuGgjqXIOErn374OuO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45" t="s">
        <v>64</v>
      </c>
      <c r="AK4" s="145"/>
      <c r="AL4" s="145"/>
      <c r="AM4" s="145"/>
      <c r="AN4" s="145"/>
      <c r="AO4" s="145"/>
      <c r="AP4" s="145"/>
      <c r="AQ4" s="145"/>
      <c r="AR4" s="145"/>
      <c r="AS4" s="145"/>
      <c r="AT4" s="145"/>
      <c r="AU4" s="146" t="s">
        <v>65</v>
      </c>
      <c r="AV4" s="145"/>
      <c r="AW4" s="145"/>
      <c r="AX4" s="145"/>
      <c r="AY4" s="145"/>
      <c r="AZ4" s="145"/>
      <c r="BA4" s="145"/>
      <c r="BB4" s="145"/>
      <c r="BC4" s="145"/>
      <c r="BD4" s="145"/>
      <c r="BE4" s="145"/>
      <c r="BF4" s="145" t="s">
        <v>66</v>
      </c>
      <c r="BG4" s="145"/>
      <c r="BH4" s="145"/>
      <c r="BI4" s="145"/>
      <c r="BJ4" s="145"/>
      <c r="BK4" s="145"/>
      <c r="BL4" s="145"/>
      <c r="BM4" s="145"/>
      <c r="BN4" s="145"/>
      <c r="BO4" s="145"/>
      <c r="BP4" s="145"/>
      <c r="BQ4" s="146" t="s">
        <v>67</v>
      </c>
      <c r="BR4" s="145"/>
      <c r="BS4" s="145"/>
      <c r="BT4" s="145"/>
      <c r="BU4" s="145"/>
      <c r="BV4" s="145"/>
      <c r="BW4" s="145"/>
      <c r="BX4" s="145"/>
      <c r="BY4" s="145"/>
      <c r="BZ4" s="145"/>
      <c r="CA4" s="145"/>
      <c r="CB4" s="145" t="s">
        <v>68</v>
      </c>
      <c r="CC4" s="145"/>
      <c r="CD4" s="145"/>
      <c r="CE4" s="145"/>
      <c r="CF4" s="145"/>
      <c r="CG4" s="145"/>
      <c r="CH4" s="145"/>
      <c r="CI4" s="145"/>
      <c r="CJ4" s="145"/>
      <c r="CK4" s="145"/>
      <c r="CL4" s="145"/>
      <c r="CM4" s="147" t="s">
        <v>69</v>
      </c>
      <c r="CN4" s="147" t="s">
        <v>70</v>
      </c>
      <c r="CO4" s="138" t="s">
        <v>71</v>
      </c>
      <c r="CP4" s="139"/>
      <c r="CQ4" s="139"/>
      <c r="CR4" s="139"/>
      <c r="CS4" s="139"/>
      <c r="CT4" s="139"/>
      <c r="CU4" s="139"/>
      <c r="CV4" s="139"/>
      <c r="CW4" s="139"/>
      <c r="CX4" s="139"/>
      <c r="CY4" s="140"/>
      <c r="CZ4" s="145" t="s">
        <v>72</v>
      </c>
      <c r="DA4" s="145"/>
      <c r="DB4" s="145"/>
      <c r="DC4" s="145"/>
      <c r="DD4" s="145"/>
      <c r="DE4" s="145"/>
      <c r="DF4" s="145"/>
      <c r="DG4" s="145"/>
      <c r="DH4" s="145"/>
      <c r="DI4" s="145"/>
      <c r="DJ4" s="145"/>
      <c r="DK4" s="138" t="s">
        <v>73</v>
      </c>
      <c r="DL4" s="139"/>
      <c r="DM4" s="139"/>
      <c r="DN4" s="139"/>
      <c r="DO4" s="139"/>
      <c r="DP4" s="139"/>
      <c r="DQ4" s="139"/>
      <c r="DR4" s="139"/>
      <c r="DS4" s="139"/>
      <c r="DT4" s="139"/>
      <c r="DU4" s="140"/>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100</v>
      </c>
      <c r="AY5" s="47" t="s">
        <v>93</v>
      </c>
      <c r="AZ5" s="47" t="s">
        <v>94</v>
      </c>
      <c r="BA5" s="47" t="s">
        <v>95</v>
      </c>
      <c r="BB5" s="47" t="s">
        <v>96</v>
      </c>
      <c r="BC5" s="47" t="s">
        <v>97</v>
      </c>
      <c r="BD5" s="47" t="s">
        <v>98</v>
      </c>
      <c r="BE5" s="47" t="s">
        <v>99</v>
      </c>
      <c r="BF5" s="47" t="s">
        <v>89</v>
      </c>
      <c r="BG5" s="47" t="s">
        <v>90</v>
      </c>
      <c r="BH5" s="47" t="s">
        <v>91</v>
      </c>
      <c r="BI5" s="47" t="s">
        <v>100</v>
      </c>
      <c r="BJ5" s="47" t="s">
        <v>93</v>
      </c>
      <c r="BK5" s="47" t="s">
        <v>94</v>
      </c>
      <c r="BL5" s="47" t="s">
        <v>95</v>
      </c>
      <c r="BM5" s="47" t="s">
        <v>96</v>
      </c>
      <c r="BN5" s="47" t="s">
        <v>97</v>
      </c>
      <c r="BO5" s="47" t="s">
        <v>98</v>
      </c>
      <c r="BP5" s="47" t="s">
        <v>99</v>
      </c>
      <c r="BQ5" s="47" t="s">
        <v>89</v>
      </c>
      <c r="BR5" s="47" t="s">
        <v>101</v>
      </c>
      <c r="BS5" s="47" t="s">
        <v>91</v>
      </c>
      <c r="BT5" s="47" t="s">
        <v>100</v>
      </c>
      <c r="BU5" s="47" t="s">
        <v>93</v>
      </c>
      <c r="BV5" s="47" t="s">
        <v>94</v>
      </c>
      <c r="BW5" s="47" t="s">
        <v>95</v>
      </c>
      <c r="BX5" s="47" t="s">
        <v>96</v>
      </c>
      <c r="BY5" s="47" t="s">
        <v>97</v>
      </c>
      <c r="BZ5" s="47" t="s">
        <v>98</v>
      </c>
      <c r="CA5" s="47" t="s">
        <v>99</v>
      </c>
      <c r="CB5" s="47" t="s">
        <v>89</v>
      </c>
      <c r="CC5" s="47" t="s">
        <v>90</v>
      </c>
      <c r="CD5" s="47" t="s">
        <v>91</v>
      </c>
      <c r="CE5" s="47" t="s">
        <v>92</v>
      </c>
      <c r="CF5" s="47" t="s">
        <v>102</v>
      </c>
      <c r="CG5" s="47" t="s">
        <v>94</v>
      </c>
      <c r="CH5" s="47" t="s">
        <v>95</v>
      </c>
      <c r="CI5" s="47" t="s">
        <v>96</v>
      </c>
      <c r="CJ5" s="47" t="s">
        <v>97</v>
      </c>
      <c r="CK5" s="47" t="s">
        <v>98</v>
      </c>
      <c r="CL5" s="47" t="s">
        <v>99</v>
      </c>
      <c r="CM5" s="148"/>
      <c r="CN5" s="148"/>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101</v>
      </c>
      <c r="DM5" s="47" t="s">
        <v>91</v>
      </c>
      <c r="DN5" s="47" t="s">
        <v>100</v>
      </c>
      <c r="DO5" s="47" t="s">
        <v>93</v>
      </c>
      <c r="DP5" s="47" t="s">
        <v>94</v>
      </c>
      <c r="DQ5" s="47" t="s">
        <v>95</v>
      </c>
      <c r="DR5" s="47" t="s">
        <v>96</v>
      </c>
      <c r="DS5" s="47" t="s">
        <v>97</v>
      </c>
      <c r="DT5" s="47" t="s">
        <v>98</v>
      </c>
      <c r="DU5" s="47" t="s">
        <v>99</v>
      </c>
    </row>
    <row r="6" spans="1:125" s="54" customFormat="1" x14ac:dyDescent="0.2">
      <c r="A6" s="37" t="s">
        <v>103</v>
      </c>
      <c r="B6" s="48">
        <f>B8</f>
        <v>2024</v>
      </c>
      <c r="C6" s="48">
        <f t="shared" ref="C6:X6" si="1">C8</f>
        <v>122254</v>
      </c>
      <c r="D6" s="48">
        <f t="shared" si="1"/>
        <v>47</v>
      </c>
      <c r="E6" s="48">
        <f t="shared" si="1"/>
        <v>14</v>
      </c>
      <c r="F6" s="48">
        <f t="shared" si="1"/>
        <v>0</v>
      </c>
      <c r="G6" s="48">
        <f t="shared" si="1"/>
        <v>1</v>
      </c>
      <c r="H6" s="48" t="str">
        <f>SUBSTITUTE(H8,"　","")</f>
        <v>千葉県君津市</v>
      </c>
      <c r="I6" s="48" t="str">
        <f t="shared" si="1"/>
        <v>坂田駐車場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46</v>
      </c>
      <c r="S6" s="50" t="str">
        <f t="shared" si="1"/>
        <v>駅</v>
      </c>
      <c r="T6" s="50" t="str">
        <f t="shared" si="1"/>
        <v>無</v>
      </c>
      <c r="U6" s="51">
        <f t="shared" si="1"/>
        <v>7429</v>
      </c>
      <c r="V6" s="51">
        <f t="shared" si="1"/>
        <v>250</v>
      </c>
      <c r="W6" s="51">
        <f t="shared" si="1"/>
        <v>100</v>
      </c>
      <c r="X6" s="50" t="str">
        <f t="shared" si="1"/>
        <v>利用料金制</v>
      </c>
      <c r="Y6" s="52">
        <f>IF(Y8="-",NA(),Y8)</f>
        <v>147.30000000000001</v>
      </c>
      <c r="Z6" s="52">
        <f t="shared" ref="Z6:AH6" si="2">IF(Z8="-",NA(),Z8)</f>
        <v>153.69999999999999</v>
      </c>
      <c r="AA6" s="52">
        <f t="shared" si="2"/>
        <v>161.69999999999999</v>
      </c>
      <c r="AB6" s="52">
        <f t="shared" si="2"/>
        <v>156.1</v>
      </c>
      <c r="AC6" s="52">
        <f t="shared" si="2"/>
        <v>162.9</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0.5</v>
      </c>
      <c r="BG6" s="52">
        <f t="shared" ref="BG6:BO6" si="5">IF(BG8="-",NA(),BG8)</f>
        <v>34.9</v>
      </c>
      <c r="BH6" s="52">
        <f t="shared" si="5"/>
        <v>38.200000000000003</v>
      </c>
      <c r="BI6" s="52">
        <f t="shared" si="5"/>
        <v>35.9</v>
      </c>
      <c r="BJ6" s="52">
        <f t="shared" si="5"/>
        <v>38.6</v>
      </c>
      <c r="BK6" s="52">
        <f t="shared" si="5"/>
        <v>-122.5</v>
      </c>
      <c r="BL6" s="52">
        <f t="shared" si="5"/>
        <v>8.5</v>
      </c>
      <c r="BM6" s="52">
        <f t="shared" si="5"/>
        <v>26.6</v>
      </c>
      <c r="BN6" s="52">
        <f t="shared" si="5"/>
        <v>35.4</v>
      </c>
      <c r="BO6" s="52">
        <f t="shared" si="5"/>
        <v>27.3</v>
      </c>
      <c r="BP6" s="49" t="str">
        <f>IF(BP8="-","",IF(BP8="-","【-】","【"&amp;SUBSTITUTE(TEXT(BP8,"#,##0.0"),"-","△")&amp;"】"))</f>
        <v>【2.0】</v>
      </c>
      <c r="BQ6" s="53">
        <f>IF(BQ8="-",NA(),BQ8)</f>
        <v>9830</v>
      </c>
      <c r="BR6" s="53">
        <f t="shared" ref="BR6:BZ6" si="6">IF(BR8="-",NA(),BR8)</f>
        <v>10436</v>
      </c>
      <c r="BS6" s="53">
        <f t="shared" si="6"/>
        <v>13090</v>
      </c>
      <c r="BT6" s="53">
        <f t="shared" si="6"/>
        <v>11418</v>
      </c>
      <c r="BU6" s="53">
        <f t="shared" si="6"/>
        <v>15127</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104</v>
      </c>
      <c r="CM6" s="51">
        <f t="shared" ref="CM6:CN6" si="7">CM8</f>
        <v>289742</v>
      </c>
      <c r="CN6" s="51">
        <f t="shared" si="7"/>
        <v>18100</v>
      </c>
      <c r="CO6" s="52"/>
      <c r="CP6" s="52"/>
      <c r="CQ6" s="52"/>
      <c r="CR6" s="52"/>
      <c r="CS6" s="52"/>
      <c r="CT6" s="52"/>
      <c r="CU6" s="52"/>
      <c r="CV6" s="52"/>
      <c r="CW6" s="52"/>
      <c r="CX6" s="52"/>
      <c r="CY6" s="49" t="s">
        <v>104</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61.2</v>
      </c>
      <c r="DL6" s="52">
        <f t="shared" ref="DL6:DT6" si="9">IF(DL8="-",NA(),DL8)</f>
        <v>59.2</v>
      </c>
      <c r="DM6" s="52">
        <f t="shared" si="9"/>
        <v>64</v>
      </c>
      <c r="DN6" s="52">
        <f t="shared" si="9"/>
        <v>66.8</v>
      </c>
      <c r="DO6" s="52">
        <f t="shared" si="9"/>
        <v>73.2</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105</v>
      </c>
      <c r="B7" s="48">
        <f t="shared" ref="B7:X7" si="10">B8</f>
        <v>2024</v>
      </c>
      <c r="C7" s="48">
        <f t="shared" si="10"/>
        <v>122254</v>
      </c>
      <c r="D7" s="48">
        <f t="shared" si="10"/>
        <v>47</v>
      </c>
      <c r="E7" s="48">
        <f t="shared" si="10"/>
        <v>14</v>
      </c>
      <c r="F7" s="48">
        <f t="shared" si="10"/>
        <v>0</v>
      </c>
      <c r="G7" s="48">
        <f t="shared" si="10"/>
        <v>1</v>
      </c>
      <c r="H7" s="48" t="str">
        <f t="shared" si="10"/>
        <v>千葉県　君津市</v>
      </c>
      <c r="I7" s="48" t="str">
        <f t="shared" si="10"/>
        <v>坂田駐車場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46</v>
      </c>
      <c r="S7" s="50" t="str">
        <f t="shared" si="10"/>
        <v>駅</v>
      </c>
      <c r="T7" s="50" t="str">
        <f t="shared" si="10"/>
        <v>無</v>
      </c>
      <c r="U7" s="51">
        <f t="shared" si="10"/>
        <v>7429</v>
      </c>
      <c r="V7" s="51">
        <f t="shared" si="10"/>
        <v>250</v>
      </c>
      <c r="W7" s="51">
        <f t="shared" si="10"/>
        <v>100</v>
      </c>
      <c r="X7" s="50" t="str">
        <f t="shared" si="10"/>
        <v>利用料金制</v>
      </c>
      <c r="Y7" s="52">
        <f>Y8</f>
        <v>147.30000000000001</v>
      </c>
      <c r="Z7" s="52">
        <f t="shared" ref="Z7:AH7" si="11">Z8</f>
        <v>153.69999999999999</v>
      </c>
      <c r="AA7" s="52">
        <f t="shared" si="11"/>
        <v>161.69999999999999</v>
      </c>
      <c r="AB7" s="52">
        <f t="shared" si="11"/>
        <v>156.1</v>
      </c>
      <c r="AC7" s="52">
        <f t="shared" si="11"/>
        <v>162.9</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0.5</v>
      </c>
      <c r="BG7" s="52">
        <f t="shared" ref="BG7:BO7" si="14">BG8</f>
        <v>34.9</v>
      </c>
      <c r="BH7" s="52">
        <f t="shared" si="14"/>
        <v>38.200000000000003</v>
      </c>
      <c r="BI7" s="52">
        <f t="shared" si="14"/>
        <v>35.9</v>
      </c>
      <c r="BJ7" s="52">
        <f t="shared" si="14"/>
        <v>38.6</v>
      </c>
      <c r="BK7" s="52">
        <f t="shared" si="14"/>
        <v>-122.5</v>
      </c>
      <c r="BL7" s="52">
        <f t="shared" si="14"/>
        <v>8.5</v>
      </c>
      <c r="BM7" s="52">
        <f t="shared" si="14"/>
        <v>26.6</v>
      </c>
      <c r="BN7" s="52">
        <f t="shared" si="14"/>
        <v>35.4</v>
      </c>
      <c r="BO7" s="52">
        <f t="shared" si="14"/>
        <v>27.3</v>
      </c>
      <c r="BP7" s="49"/>
      <c r="BQ7" s="53">
        <f>BQ8</f>
        <v>9830</v>
      </c>
      <c r="BR7" s="53">
        <f t="shared" ref="BR7:BZ7" si="15">BR8</f>
        <v>10436</v>
      </c>
      <c r="BS7" s="53">
        <f t="shared" si="15"/>
        <v>13090</v>
      </c>
      <c r="BT7" s="53">
        <f t="shared" si="15"/>
        <v>11418</v>
      </c>
      <c r="BU7" s="53">
        <f t="shared" si="15"/>
        <v>15127</v>
      </c>
      <c r="BV7" s="53">
        <f t="shared" si="15"/>
        <v>2576</v>
      </c>
      <c r="BW7" s="53">
        <f t="shared" si="15"/>
        <v>4153</v>
      </c>
      <c r="BX7" s="53">
        <f t="shared" si="15"/>
        <v>6140</v>
      </c>
      <c r="BY7" s="53">
        <f t="shared" si="15"/>
        <v>9344</v>
      </c>
      <c r="BZ7" s="53">
        <f t="shared" si="15"/>
        <v>6621</v>
      </c>
      <c r="CA7" s="51"/>
      <c r="CB7" s="52" t="s">
        <v>106</v>
      </c>
      <c r="CC7" s="52" t="s">
        <v>106</v>
      </c>
      <c r="CD7" s="52" t="s">
        <v>106</v>
      </c>
      <c r="CE7" s="52" t="s">
        <v>106</v>
      </c>
      <c r="CF7" s="52" t="s">
        <v>106</v>
      </c>
      <c r="CG7" s="52" t="s">
        <v>106</v>
      </c>
      <c r="CH7" s="52" t="s">
        <v>106</v>
      </c>
      <c r="CI7" s="52" t="s">
        <v>106</v>
      </c>
      <c r="CJ7" s="52" t="s">
        <v>106</v>
      </c>
      <c r="CK7" s="52" t="s">
        <v>104</v>
      </c>
      <c r="CL7" s="49"/>
      <c r="CM7" s="51">
        <f>CM8</f>
        <v>289742</v>
      </c>
      <c r="CN7" s="51">
        <f>CN8</f>
        <v>18100</v>
      </c>
      <c r="CO7" s="52" t="s">
        <v>106</v>
      </c>
      <c r="CP7" s="52" t="s">
        <v>106</v>
      </c>
      <c r="CQ7" s="52" t="s">
        <v>106</v>
      </c>
      <c r="CR7" s="52" t="s">
        <v>106</v>
      </c>
      <c r="CS7" s="52" t="s">
        <v>106</v>
      </c>
      <c r="CT7" s="52" t="s">
        <v>106</v>
      </c>
      <c r="CU7" s="52" t="s">
        <v>106</v>
      </c>
      <c r="CV7" s="52" t="s">
        <v>106</v>
      </c>
      <c r="CW7" s="52" t="s">
        <v>106</v>
      </c>
      <c r="CX7" s="52" t="s">
        <v>104</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61.2</v>
      </c>
      <c r="DL7" s="52">
        <f t="shared" ref="DL7:DT7" si="17">DL8</f>
        <v>59.2</v>
      </c>
      <c r="DM7" s="52">
        <f t="shared" si="17"/>
        <v>64</v>
      </c>
      <c r="DN7" s="52">
        <f t="shared" si="17"/>
        <v>66.8</v>
      </c>
      <c r="DO7" s="52">
        <f t="shared" si="17"/>
        <v>73.2</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122254</v>
      </c>
      <c r="D8" s="55">
        <v>47</v>
      </c>
      <c r="E8" s="55">
        <v>14</v>
      </c>
      <c r="F8" s="55">
        <v>0</v>
      </c>
      <c r="G8" s="55">
        <v>1</v>
      </c>
      <c r="H8" s="55" t="s">
        <v>107</v>
      </c>
      <c r="I8" s="55" t="s">
        <v>108</v>
      </c>
      <c r="J8" s="55" t="s">
        <v>109</v>
      </c>
      <c r="K8" s="55" t="s">
        <v>110</v>
      </c>
      <c r="L8" s="55" t="s">
        <v>111</v>
      </c>
      <c r="M8" s="55" t="s">
        <v>112</v>
      </c>
      <c r="N8" s="55" t="s">
        <v>113</v>
      </c>
      <c r="O8" s="56" t="s">
        <v>114</v>
      </c>
      <c r="P8" s="57" t="s">
        <v>115</v>
      </c>
      <c r="Q8" s="57" t="s">
        <v>116</v>
      </c>
      <c r="R8" s="58">
        <v>46</v>
      </c>
      <c r="S8" s="57" t="s">
        <v>117</v>
      </c>
      <c r="T8" s="57" t="s">
        <v>118</v>
      </c>
      <c r="U8" s="58">
        <v>7429</v>
      </c>
      <c r="V8" s="58">
        <v>250</v>
      </c>
      <c r="W8" s="58">
        <v>100</v>
      </c>
      <c r="X8" s="57" t="s">
        <v>119</v>
      </c>
      <c r="Y8" s="59">
        <v>147.30000000000001</v>
      </c>
      <c r="Z8" s="59">
        <v>153.69999999999999</v>
      </c>
      <c r="AA8" s="59">
        <v>161.69999999999999</v>
      </c>
      <c r="AB8" s="59">
        <v>156.1</v>
      </c>
      <c r="AC8" s="59">
        <v>162.9</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0.5</v>
      </c>
      <c r="BG8" s="59">
        <v>34.9</v>
      </c>
      <c r="BH8" s="59">
        <v>38.200000000000003</v>
      </c>
      <c r="BI8" s="59">
        <v>35.9</v>
      </c>
      <c r="BJ8" s="59">
        <v>38.6</v>
      </c>
      <c r="BK8" s="59">
        <v>-122.5</v>
      </c>
      <c r="BL8" s="59">
        <v>8.5</v>
      </c>
      <c r="BM8" s="59">
        <v>26.6</v>
      </c>
      <c r="BN8" s="59">
        <v>35.4</v>
      </c>
      <c r="BO8" s="59">
        <v>27.3</v>
      </c>
      <c r="BP8" s="56">
        <v>2</v>
      </c>
      <c r="BQ8" s="60">
        <v>9830</v>
      </c>
      <c r="BR8" s="60">
        <v>10436</v>
      </c>
      <c r="BS8" s="60">
        <v>13090</v>
      </c>
      <c r="BT8" s="61">
        <v>11418</v>
      </c>
      <c r="BU8" s="61">
        <v>15127</v>
      </c>
      <c r="BV8" s="60">
        <v>2576</v>
      </c>
      <c r="BW8" s="60">
        <v>4153</v>
      </c>
      <c r="BX8" s="60">
        <v>6140</v>
      </c>
      <c r="BY8" s="60">
        <v>9344</v>
      </c>
      <c r="BZ8" s="60">
        <v>6621</v>
      </c>
      <c r="CA8" s="58">
        <v>10905</v>
      </c>
      <c r="CB8" s="59" t="s">
        <v>111</v>
      </c>
      <c r="CC8" s="59" t="s">
        <v>111</v>
      </c>
      <c r="CD8" s="59" t="s">
        <v>111</v>
      </c>
      <c r="CE8" s="59" t="s">
        <v>111</v>
      </c>
      <c r="CF8" s="59" t="s">
        <v>111</v>
      </c>
      <c r="CG8" s="59" t="s">
        <v>111</v>
      </c>
      <c r="CH8" s="59" t="s">
        <v>111</v>
      </c>
      <c r="CI8" s="59" t="s">
        <v>111</v>
      </c>
      <c r="CJ8" s="59" t="s">
        <v>111</v>
      </c>
      <c r="CK8" s="59" t="s">
        <v>111</v>
      </c>
      <c r="CL8" s="56" t="s">
        <v>111</v>
      </c>
      <c r="CM8" s="58">
        <v>289742</v>
      </c>
      <c r="CN8" s="58">
        <v>18100</v>
      </c>
      <c r="CO8" s="59" t="s">
        <v>111</v>
      </c>
      <c r="CP8" s="59" t="s">
        <v>111</v>
      </c>
      <c r="CQ8" s="59" t="s">
        <v>111</v>
      </c>
      <c r="CR8" s="59" t="s">
        <v>111</v>
      </c>
      <c r="CS8" s="59" t="s">
        <v>111</v>
      </c>
      <c r="CT8" s="59" t="s">
        <v>111</v>
      </c>
      <c r="CU8" s="59" t="s">
        <v>111</v>
      </c>
      <c r="CV8" s="59" t="s">
        <v>111</v>
      </c>
      <c r="CW8" s="59" t="s">
        <v>111</v>
      </c>
      <c r="CX8" s="59" t="s">
        <v>111</v>
      </c>
      <c r="CY8" s="56" t="s">
        <v>111</v>
      </c>
      <c r="CZ8" s="59">
        <v>0</v>
      </c>
      <c r="DA8" s="59">
        <v>0</v>
      </c>
      <c r="DB8" s="59">
        <v>0</v>
      </c>
      <c r="DC8" s="59">
        <v>0</v>
      </c>
      <c r="DD8" s="59">
        <v>0</v>
      </c>
      <c r="DE8" s="59">
        <v>70.3</v>
      </c>
      <c r="DF8" s="59">
        <v>70</v>
      </c>
      <c r="DG8" s="59">
        <v>47.6</v>
      </c>
      <c r="DH8" s="59">
        <v>35.9</v>
      </c>
      <c r="DI8" s="59">
        <v>24.8</v>
      </c>
      <c r="DJ8" s="56">
        <v>73.400000000000006</v>
      </c>
      <c r="DK8" s="59">
        <v>61.2</v>
      </c>
      <c r="DL8" s="59">
        <v>59.2</v>
      </c>
      <c r="DM8" s="59">
        <v>64</v>
      </c>
      <c r="DN8" s="59">
        <v>66.8</v>
      </c>
      <c r="DO8" s="59">
        <v>73.2</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2026-01-15T23:54:23Z</cp:lastPrinted>
  <dcterms:created xsi:type="dcterms:W3CDTF">2025-12-12T09:27:37Z</dcterms:created>
  <dcterms:modified xsi:type="dcterms:W3CDTF">2026-03-05T03:49:49Z</dcterms:modified>
  <cp:category/>
</cp:coreProperties>
</file>