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175 下水道（農集）\"/>
    </mc:Choice>
  </mc:AlternateContent>
  <xr:revisionPtr revIDLastSave="0" documentId="13_ncr:1_{046C8860-A4C1-4BAD-B401-88512051D260}" xr6:coauthVersionLast="47" xr6:coauthVersionMax="47" xr10:uidLastSave="{00000000-0000-0000-0000-000000000000}"/>
  <workbookProtection workbookAlgorithmName="SHA-512" workbookHashValue="zTds8iNfl2dyRj7XAK6OsQx7ti1+U9OKIC7idDgUskyWypE83nGTa9RPEE+FSTZNbTbItqj6AdUZ+we2DD/wmQ==" workbookSaltValue="uVpyK7aS9Nl1hKHLFTj8c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E85" i="4"/>
  <c r="AT10" i="4"/>
  <c r="AL10" i="4"/>
  <c r="W10" i="4"/>
  <c r="I10" i="4"/>
  <c r="P8" i="4"/>
  <c r="I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<sst xmlns="http://schemas.openxmlformats.org/spreadsheetml/2006/main" count="319" uniqueCount="115">
  <si>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</si>
  <si>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</si>
  <si>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</si>
  <si>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</si>
  <si>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</si>
  <si>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</si>
  <si>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</si>
  <si>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</si>
  <si>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</si>
  <si>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</si>
  <si>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</si>
  <si>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</si>
  <si>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</si>
  <si>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</si>
  <si>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</si>
  <si>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</si>
  <si>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</si>
  <si>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</si>
  <si>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</si>
  <si>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</si>
  <si>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</si>
  <si>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</si>
  <si>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</si>
  <si>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</si>
  <si>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</si>
  <si>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</si>
  <si>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</si>
  <si>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</si>
  <si>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</si>
  <si>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</si>
  <si>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</si>
  <si>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</si>
  <si>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</si>
  <si>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</si>
  <si>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</si>
  <si>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</si>
  <si>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</si>
  <si>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</si>
  <si>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</si>
  <si>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</si>
  <si>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</si>
  <si>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</si>
  <si>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</si>
  <si>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</si>
  <si>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</si>
  <si>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</si>
  <si>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</si>
  <si>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</si>
  <si>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</si>
  <si>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</si>
  <si>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</si>
  <si>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</si>
  <si>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</si>
  <si>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</si>
  <si>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</si>
  <si>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</si>
  <si>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</si>
  <si>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</si>
  <si>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</si>
  <si>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</si>
  <si>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</si>
  <si>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</si>
  <si>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</si>
  <si>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</si>
  <si>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</si>
  <si>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</si>
  <si>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</si>
  <si>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</si>
  <si>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</si>
  <si>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</si>
  <si>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</si>
  <si>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</si>
  <si>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</si>
  <si>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</si>
  <si>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</si>
  <si>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</si>
  <si>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</si>
  <si>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</si>
  <si>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</si>
  <si>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</si>
  <si>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</si>
  <si>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</si>
  <si>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</si>
  <si>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</si>
  <si>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</si>
  <si>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</si>
  <si>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</si>
  <si>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</si>
  <si>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</si>
  <si>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</si>
  <si>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</si>
  <si>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</si>
  <si>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</si>
  <si>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</si>
  <si>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</si>
  <si>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</si>
  <si>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君津市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</si>
  <si>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</si>
  <si>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</si>
  <si>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</si>
  <si>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</si>
  <si>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</si>
  <si>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</si>
  <si>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</si>
  <si>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</si>
  <si>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</si>
  <si>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</si>
  <si>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</si>
  <si>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</si>
  <si>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</si>
  <si>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</si>
  <si>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</si>
  <si>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本市の農業集落排水事業は令和６年度に地方公営企業法を適用し、公営企業会計に移行した。
　本表は地方公営企業法適用後初年度の経営比較分析表である。
　①②⑤について、累積欠損金は生じていないが、経常収支比率は100％を下回っており、農業集落排水使用料収入や一般会計からの負担金の収益で、汚水処理費を賄えていない状況である。また、経費回収率についても100％を下回っていることから、汚水処理費を使用料で賄えていない状況である。本市は使用料収入不足を負担金で賄っているため、負担金削減に向けた取組が必要である。
　③について、全国平均を上回っているものの、類似団体平均は下回っている。農業集落排水施設建設当初の企業債の償還額が多く、負担金で対応している状態である。
　④について、事業規模に対する企業債残高の割合が高い状況であるが、本市は使用料収入が少ないため、全国平均及び類似団体平均より高い水準であるが、今後、企業債の償還に伴い減少していく見込みである。
　⑥について、全国平均及び類似団体平均より高い水準となっている。原因として、当該事業は処理区域内の人口及び使用料収入が少ない状況であることに加え、山間部に位置していることから、処理場だけではなく、ポンプ設備などへの費用も高額となっていることが挙げられる。今後、維持管理費の増、更なる人口減少が予想されることから、汚水処理原価は上昇していく見込みである。
　⑦について、全国平均及び類似団体平均を下回っており、今後も緩やかに減少する見込みである。
　⑧について、全国平均及び類似団体平均を上回っており、今後も横ばいで推移する見込みである。</t>
    <rPh sb="109" eb="111">
      <t>シタマワ</t>
    </rPh>
    <rPh sb="116" eb="122">
      <t>ノウギョウシュウラクハイスイ</t>
    </rPh>
    <rPh sb="135" eb="138">
      <t>フタンキン</t>
    </rPh>
    <rPh sb="143" eb="148">
      <t>オスイショリヒ</t>
    </rPh>
    <rPh sb="155" eb="157">
      <t>ジョウキョウ</t>
    </rPh>
    <rPh sb="223" eb="226">
      <t>フタンキン</t>
    </rPh>
    <rPh sb="235" eb="238">
      <t>フタンキン</t>
    </rPh>
    <rPh sb="276" eb="282">
      <t>ルイジダンタイヘイキン</t>
    </rPh>
    <rPh sb="283" eb="285">
      <t>シタマワ</t>
    </rPh>
    <rPh sb="314" eb="317">
      <t>フタンキン</t>
    </rPh>
    <rPh sb="393" eb="394">
      <t>タカ</t>
    </rPh>
    <rPh sb="460" eb="462">
      <t>ゲンイン</t>
    </rPh>
    <rPh sb="466" eb="470">
      <t>トウガイジギョウ</t>
    </rPh>
    <rPh sb="471" eb="476">
      <t>ショリクイキナイ</t>
    </rPh>
    <rPh sb="477" eb="479">
      <t>ジンコウ</t>
    </rPh>
    <rPh sb="479" eb="480">
      <t>オヨ</t>
    </rPh>
    <rPh sb="481" eb="486">
      <t>シヨウリョウシュウニュウ</t>
    </rPh>
    <rPh sb="487" eb="488">
      <t>スク</t>
    </rPh>
    <rPh sb="490" eb="492">
      <t>ジョウキョウ</t>
    </rPh>
    <rPh sb="498" eb="499">
      <t>クワ</t>
    </rPh>
    <rPh sb="501" eb="504">
      <t>サンカンブ</t>
    </rPh>
    <rPh sb="505" eb="507">
      <t>イチ</t>
    </rPh>
    <rPh sb="516" eb="519">
      <t>ショリジョウ</t>
    </rPh>
    <rPh sb="529" eb="531">
      <t>セツビ</t>
    </rPh>
    <rPh sb="535" eb="537">
      <t>ヒヨウ</t>
    </rPh>
    <rPh sb="538" eb="540">
      <t>コウガク</t>
    </rPh>
    <rPh sb="549" eb="550">
      <t>ア</t>
    </rPh>
    <rPh sb="635" eb="636">
      <t>ユル</t>
    </rPh>
    <rPh sb="639" eb="641">
      <t>ゲンショウ</t>
    </rPh>
    <rPh sb="643" eb="645">
      <t>ミコ</t>
    </rPh>
    <rPh sb="671" eb="672">
      <t>ウエ</t>
    </rPh>
    <phoneticPr fontId="4"/>
  </si>
  <si>
    <t>　平成15年度に一部供用開始してから約20年が経過したが、管渠の耐用年数が50年であることから、当面更新は要しない。
　一方、処理施設の一部の電気・機械施設が耐用年数を超えていることから、今後の方向性の検討や計画的な補修等が必要である。</t>
    <rPh sb="18" eb="19">
      <t>ヤク</t>
    </rPh>
    <rPh sb="94" eb="96">
      <t>コンゴ</t>
    </rPh>
    <rPh sb="97" eb="100">
      <t>ホウコウセイ</t>
    </rPh>
    <rPh sb="101" eb="103">
      <t>ケントウ</t>
    </rPh>
    <rPh sb="108" eb="111">
      <t>ホシュウトウ</t>
    </rPh>
    <phoneticPr fontId="4"/>
  </si>
  <si>
    <t>　集落規模が小さく料金収入が少ないため、一般会計からの負担金に依存せざるを得ない状況である。
　処理施設は小規模であるが、一定規模の維持管理費は必要なため、今後必要となる老朽化した施設の更新を計画的に実施し、維持管理費の抑制に努める。
　また、事業の継続について検討を行う。</t>
    <rPh sb="27" eb="29">
      <t>フタン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</si>
</sst>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928-4B6F-A204-A35A4061DED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3928-4B6F-A204-A35A4061DED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30.88</c:v>
                </c:pt>
              </c:numCache>
            </c:numRef>
          </c:val>
          <c:extLst>
            <c:ext xmlns:c16="http://schemas.microsoft.com/office/drawing/2014/chart" uri="{C3380CC4-5D6E-409C-BE32-E72D297353CC}">
              <c16:uniqueId val="{00000000-7927-4FFA-82EA-9CF9A350A32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7927-4FFA-82EA-9CF9A350A32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91.63</c:v>
                </c:pt>
              </c:numCache>
            </c:numRef>
          </c:val>
          <c:extLst>
            <c:ext xmlns:c16="http://schemas.microsoft.com/office/drawing/2014/chart" uri="{C3380CC4-5D6E-409C-BE32-E72D297353CC}">
              <c16:uniqueId val="{00000000-24E0-46C0-A768-0E41F33FB79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24E0-46C0-A768-0E41F33FB79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90.97</c:v>
                </c:pt>
              </c:numCache>
            </c:numRef>
          </c:val>
          <c:extLst>
            <c:ext xmlns:c16="http://schemas.microsoft.com/office/drawing/2014/chart" uri="{C3380CC4-5D6E-409C-BE32-E72D297353CC}">
              <c16:uniqueId val="{00000000-CD56-44E4-A71E-64E8FB0851B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CD56-44E4-A71E-64E8FB0851B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4.84</c:v>
                </c:pt>
              </c:numCache>
            </c:numRef>
          </c:val>
          <c:extLst>
            <c:ext xmlns:c16="http://schemas.microsoft.com/office/drawing/2014/chart" uri="{C3380CC4-5D6E-409C-BE32-E72D297353CC}">
              <c16:uniqueId val="{00000000-72E6-4801-BB44-730E0C53F9D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72E6-4801-BB44-730E0C53F9D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1F3-4C3D-ADBB-2D2739CD427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11F3-4C3D-ADBB-2D2739CD427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0AD-4C31-A8DE-C3AAA789F8A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C0AD-4C31-A8DE-C3AAA789F8A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49.37</c:v>
                </c:pt>
              </c:numCache>
            </c:numRef>
          </c:val>
          <c:extLst>
            <c:ext xmlns:c16="http://schemas.microsoft.com/office/drawing/2014/chart" uri="{C3380CC4-5D6E-409C-BE32-E72D297353CC}">
              <c16:uniqueId val="{00000000-3E5D-4A51-A216-28043F54F03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3E5D-4A51-A216-28043F54F03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4299</c:v>
                </c:pt>
              </c:numCache>
            </c:numRef>
          </c:val>
          <c:extLst>
            <c:ext xmlns:c16="http://schemas.microsoft.com/office/drawing/2014/chart" uri="{C3380CC4-5D6E-409C-BE32-E72D297353CC}">
              <c16:uniqueId val="{00000000-189F-421B-9640-D6E56094A3F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189F-421B-9640-D6E56094A3F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13.58</c:v>
                </c:pt>
              </c:numCache>
            </c:numRef>
          </c:val>
          <c:extLst>
            <c:ext xmlns:c16="http://schemas.microsoft.com/office/drawing/2014/chart" uri="{C3380CC4-5D6E-409C-BE32-E72D297353CC}">
              <c16:uniqueId val="{00000000-7112-400B-8AE0-86D43401331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7112-400B-8AE0-86D43401331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887.17</c:v>
                </c:pt>
              </c:numCache>
            </c:numRef>
          </c:val>
          <c:extLst>
            <c:ext xmlns:c16="http://schemas.microsoft.com/office/drawing/2014/chart" uri="{C3380CC4-5D6E-409C-BE32-E72D297353CC}">
              <c16:uniqueId val="{00000000-4A41-4C86-85EC-737FDFCDEB6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4A41-4C86-85EC-737FDFCDEB6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千葉県　君津市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44">
        <f>データ!S6</f>
        <v>79520</v>
      </c>
      <c r="AM8" s="44"/>
      <c r="AN8" s="44"/>
      <c r="AO8" s="44"/>
      <c r="AP8" s="44"/>
      <c r="AQ8" s="44"/>
      <c r="AR8" s="44"/>
      <c r="AS8" s="44"/>
      <c r="AT8" s="45">
        <f>データ!T6</f>
        <v>318.77999999999997</v>
      </c>
      <c r="AU8" s="45"/>
      <c r="AV8" s="45"/>
      <c r="AW8" s="45"/>
      <c r="AX8" s="45"/>
      <c r="AY8" s="45"/>
      <c r="AZ8" s="45"/>
      <c r="BA8" s="45"/>
      <c r="BB8" s="45">
        <f>データ!U6</f>
        <v>249.45</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78.56</v>
      </c>
      <c r="J10" s="45"/>
      <c r="K10" s="45"/>
      <c r="L10" s="45"/>
      <c r="M10" s="45"/>
      <c r="N10" s="45"/>
      <c r="O10" s="45"/>
      <c r="P10" s="45">
        <f>データ!P6</f>
        <v>0.26</v>
      </c>
      <c r="Q10" s="45"/>
      <c r="R10" s="45"/>
      <c r="S10" s="45"/>
      <c r="T10" s="45"/>
      <c r="U10" s="45"/>
      <c r="V10" s="45"/>
      <c r="W10" s="45">
        <f>データ!Q6</f>
        <v>100</v>
      </c>
      <c r="X10" s="45"/>
      <c r="Y10" s="45"/>
      <c r="Z10" s="45"/>
      <c r="AA10" s="45"/>
      <c r="AB10" s="45"/>
      <c r="AC10" s="45"/>
      <c r="AD10" s="44">
        <f>データ!R6</f>
        <v>2310</v>
      </c>
      <c r="AE10" s="44"/>
      <c r="AF10" s="44"/>
      <c r="AG10" s="44"/>
      <c r="AH10" s="44"/>
      <c r="AI10" s="44"/>
      <c r="AJ10" s="44"/>
      <c r="AK10" s="2"/>
      <c r="AL10" s="44">
        <f>データ!V6</f>
        <v>203</v>
      </c>
      <c r="AM10" s="44"/>
      <c r="AN10" s="44"/>
      <c r="AO10" s="44"/>
      <c r="AP10" s="44"/>
      <c r="AQ10" s="44"/>
      <c r="AR10" s="44"/>
      <c r="AS10" s="44"/>
      <c r="AT10" s="45">
        <f>データ!W6</f>
        <v>0.22</v>
      </c>
      <c r="AU10" s="45"/>
      <c r="AV10" s="45"/>
      <c r="AW10" s="45"/>
      <c r="AX10" s="45"/>
      <c r="AY10" s="45"/>
      <c r="AZ10" s="45"/>
      <c r="BA10" s="45"/>
      <c r="BB10" s="45">
        <f>データ!X6</f>
        <v>922.73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112</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82yWRmBSVF0ec4zuxZwi3tKvpuzY3Tw4z8mj+dA1czyI08V6hdEqjp1YeWRn7HzNyq5bbs86aouGQpg11F7y8g==" saltValue="YKAxuBPNI01oxQzQ5pfnG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122254</v>
      </c>
      <c r="D6" s="19">
        <f t="shared" si="3"/>
        <v>46</v>
      </c>
      <c r="E6" s="19">
        <f t="shared" si="3"/>
        <v>17</v>
      </c>
      <c r="F6" s="19">
        <f t="shared" si="3"/>
        <v>5</v>
      </c>
      <c r="G6" s="19">
        <f t="shared" si="3"/>
        <v>0</v>
      </c>
      <c r="H6" s="19" t="str">
        <f t="shared" si="3"/>
        <v>千葉県　君津市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78.56</v>
      </c>
      <c r="P6" s="20">
        <f t="shared" si="3"/>
        <v>0.26</v>
      </c>
      <c r="Q6" s="20">
        <f t="shared" si="3"/>
        <v>100</v>
      </c>
      <c r="R6" s="20">
        <f t="shared" si="3"/>
        <v>2310</v>
      </c>
      <c r="S6" s="20">
        <f t="shared" si="3"/>
        <v>79520</v>
      </c>
      <c r="T6" s="20">
        <f t="shared" si="3"/>
        <v>318.77999999999997</v>
      </c>
      <c r="U6" s="20">
        <f t="shared" si="3"/>
        <v>249.45</v>
      </c>
      <c r="V6" s="20">
        <f t="shared" si="3"/>
        <v>203</v>
      </c>
      <c r="W6" s="20">
        <f t="shared" si="3"/>
        <v>0.22</v>
      </c>
      <c r="X6" s="20">
        <f t="shared" si="3"/>
        <v>922.73</v>
      </c>
      <c r="Y6" s="21" t="str">
        <f>IF(Y7="",NA(),Y7)</f>
        <v>-</v>
      </c>
      <c r="Z6" s="21" t="str">
        <f t="shared" ref="Z6:AH6" si="4">IF(Z7="",NA(),Z7)</f>
        <v>-</v>
      </c>
      <c r="AA6" s="21" t="str">
        <f t="shared" si="4"/>
        <v>-</v>
      </c>
      <c r="AB6" s="21" t="str">
        <f t="shared" si="4"/>
        <v>-</v>
      </c>
      <c r="AC6" s="21">
        <f t="shared" si="4"/>
        <v>90.97</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49.37</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4299</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13.58</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887.17</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30.88</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91.63</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4.84</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122254</v>
      </c>
      <c r="D7" s="23">
        <v>46</v>
      </c>
      <c r="E7" s="23">
        <v>17</v>
      </c>
      <c r="F7" s="23">
        <v>5</v>
      </c>
      <c r="G7" s="23">
        <v>0</v>
      </c>
      <c r="H7" s="23" t="s">
        <v>96</v>
      </c>
      <c r="I7" s="23" t="s">
        <v>97</v>
      </c>
      <c r="J7" s="23" t="s">
        <v>98</v>
      </c>
      <c r="K7" s="23" t="s">
        <v>99</v>
      </c>
      <c r="L7" s="23" t="s">
        <v>100</v>
      </c>
      <c r="M7" s="23" t="s">
        <v>101</v>
      </c>
      <c r="N7" s="24" t="s">
        <v>102</v>
      </c>
      <c r="O7" s="24">
        <v>78.56</v>
      </c>
      <c r="P7" s="24">
        <v>0.26</v>
      </c>
      <c r="Q7" s="24">
        <v>100</v>
      </c>
      <c r="R7" s="24">
        <v>2310</v>
      </c>
      <c r="S7" s="24">
        <v>79520</v>
      </c>
      <c r="T7" s="24">
        <v>318.77999999999997</v>
      </c>
      <c r="U7" s="24">
        <v>249.45</v>
      </c>
      <c r="V7" s="24">
        <v>203</v>
      </c>
      <c r="W7" s="24">
        <v>0.22</v>
      </c>
      <c r="X7" s="24">
        <v>922.73</v>
      </c>
      <c r="Y7" s="24" t="s">
        <v>102</v>
      </c>
      <c r="Z7" s="24" t="s">
        <v>102</v>
      </c>
      <c r="AA7" s="24" t="s">
        <v>102</v>
      </c>
      <c r="AB7" s="24" t="s">
        <v>102</v>
      </c>
      <c r="AC7" s="24">
        <v>90.97</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49.37</v>
      </c>
      <c r="AZ7" s="24" t="s">
        <v>102</v>
      </c>
      <c r="BA7" s="24" t="s">
        <v>102</v>
      </c>
      <c r="BB7" s="24" t="s">
        <v>102</v>
      </c>
      <c r="BC7" s="24" t="s">
        <v>102</v>
      </c>
      <c r="BD7" s="24">
        <v>58.25</v>
      </c>
      <c r="BE7" s="24">
        <v>47.19</v>
      </c>
      <c r="BF7" s="24" t="s">
        <v>102</v>
      </c>
      <c r="BG7" s="24" t="s">
        <v>102</v>
      </c>
      <c r="BH7" s="24" t="s">
        <v>102</v>
      </c>
      <c r="BI7" s="24" t="s">
        <v>102</v>
      </c>
      <c r="BJ7" s="24">
        <v>4299</v>
      </c>
      <c r="BK7" s="24" t="s">
        <v>102</v>
      </c>
      <c r="BL7" s="24" t="s">
        <v>102</v>
      </c>
      <c r="BM7" s="24" t="s">
        <v>102</v>
      </c>
      <c r="BN7" s="24" t="s">
        <v>102</v>
      </c>
      <c r="BO7" s="24">
        <v>791.46</v>
      </c>
      <c r="BP7" s="24">
        <v>798.1</v>
      </c>
      <c r="BQ7" s="24" t="s">
        <v>102</v>
      </c>
      <c r="BR7" s="24" t="s">
        <v>102</v>
      </c>
      <c r="BS7" s="24" t="s">
        <v>102</v>
      </c>
      <c r="BT7" s="24" t="s">
        <v>102</v>
      </c>
      <c r="BU7" s="24">
        <v>13.58</v>
      </c>
      <c r="BV7" s="24" t="s">
        <v>102</v>
      </c>
      <c r="BW7" s="24" t="s">
        <v>102</v>
      </c>
      <c r="BX7" s="24" t="s">
        <v>102</v>
      </c>
      <c r="BY7" s="24" t="s">
        <v>102</v>
      </c>
      <c r="BZ7" s="24">
        <v>47.96</v>
      </c>
      <c r="CA7" s="24">
        <v>54.51</v>
      </c>
      <c r="CB7" s="24" t="s">
        <v>102</v>
      </c>
      <c r="CC7" s="24" t="s">
        <v>102</v>
      </c>
      <c r="CD7" s="24" t="s">
        <v>102</v>
      </c>
      <c r="CE7" s="24" t="s">
        <v>102</v>
      </c>
      <c r="CF7" s="24">
        <v>887.17</v>
      </c>
      <c r="CG7" s="24" t="s">
        <v>102</v>
      </c>
      <c r="CH7" s="24" t="s">
        <v>102</v>
      </c>
      <c r="CI7" s="24" t="s">
        <v>102</v>
      </c>
      <c r="CJ7" s="24" t="s">
        <v>102</v>
      </c>
      <c r="CK7" s="24">
        <v>325.85000000000002</v>
      </c>
      <c r="CL7" s="24">
        <v>286.33</v>
      </c>
      <c r="CM7" s="24" t="s">
        <v>102</v>
      </c>
      <c r="CN7" s="24" t="s">
        <v>102</v>
      </c>
      <c r="CO7" s="24" t="s">
        <v>102</v>
      </c>
      <c r="CP7" s="24" t="s">
        <v>102</v>
      </c>
      <c r="CQ7" s="24">
        <v>30.88</v>
      </c>
      <c r="CR7" s="24" t="s">
        <v>102</v>
      </c>
      <c r="CS7" s="24" t="s">
        <v>102</v>
      </c>
      <c r="CT7" s="24" t="s">
        <v>102</v>
      </c>
      <c r="CU7" s="24" t="s">
        <v>102</v>
      </c>
      <c r="CV7" s="24">
        <v>45.32</v>
      </c>
      <c r="CW7" s="24">
        <v>49.92</v>
      </c>
      <c r="CX7" s="24" t="s">
        <v>102</v>
      </c>
      <c r="CY7" s="24" t="s">
        <v>102</v>
      </c>
      <c r="CZ7" s="24" t="s">
        <v>102</v>
      </c>
      <c r="DA7" s="24" t="s">
        <v>102</v>
      </c>
      <c r="DB7" s="24">
        <v>91.63</v>
      </c>
      <c r="DC7" s="24" t="s">
        <v>102</v>
      </c>
      <c r="DD7" s="24" t="s">
        <v>102</v>
      </c>
      <c r="DE7" s="24" t="s">
        <v>102</v>
      </c>
      <c r="DF7" s="24" t="s">
        <v>102</v>
      </c>
      <c r="DG7" s="24">
        <v>83.54</v>
      </c>
      <c r="DH7" s="24">
        <v>87.8</v>
      </c>
      <c r="DI7" s="24" t="s">
        <v>102</v>
      </c>
      <c r="DJ7" s="24" t="s">
        <v>102</v>
      </c>
      <c r="DK7" s="24" t="s">
        <v>102</v>
      </c>
      <c r="DL7" s="24" t="s">
        <v>102</v>
      </c>
      <c r="DM7" s="24">
        <v>4.84</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2025-12-23T06:18:43Z</dcterms:created>
  <dcterms:modified xsi:type="dcterms:W3CDTF">2026-03-05T03:51:29Z</dcterms:modified>
  <cp:category/>
</cp:coreProperties>
</file>