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4 団体から回答\02 経営比較分析表\171 下水道（公共）\"/>
    </mc:Choice>
  </mc:AlternateContent>
  <xr:revisionPtr revIDLastSave="0" documentId="13_ncr:1_{57187AB3-0DD6-48B4-85DD-7936B71C5BB1}" xr6:coauthVersionLast="47" xr6:coauthVersionMax="47" xr10:uidLastSave="{00000000-0000-0000-0000-000000000000}"/>
  <workbookProtection workbookAlgorithmName="SHA-512" workbookHashValue="YMfdX1n3ekMxHVec3XNuKcHa1mqpcnILG7wXxWCJcoqZsxDObWm0rsLlZHjeEtLfSVrXPA5duomP8oAo3/Ti9w==" workbookSaltValue="jaPWWuGTSydUxaFQGlCklA=="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<sst xmlns="http://schemas.openxmlformats.org/spreadsheetml/2006/main" count="241" uniqueCount="117">
  <si>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</si>
  <si>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</si>
  <si>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</si>
  <si>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</si>
  <si>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</si>
  <si>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</si>
  <si>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</si>
  <si>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</si>
  <si>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</si>
  <si>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</si>
  <si>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</si>
  <si>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</si>
  <si>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</si>
  <si>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</si>
  <si>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</si>
  <si>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</si>
  <si>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</si>
  <si>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</si>
  <si>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</si>
  <si>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</si>
  <si>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</si>
  <si>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</si>
  <si>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</si>
  <si>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</si>
  <si>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</si>
  <si>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</si>
  <si>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</si>
  <si>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</si>
  <si>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</si>
  <si>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</si>
  <si>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</si>
  <si>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</si>
  <si>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</si>
  <si>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</si>
  <si>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</si>
  <si>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</si>
  <si>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</si>
  <si>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</si>
  <si>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</si>
  <si>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</si>
  <si>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</si>
  <si>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</si>
  <si>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</si>
  <si>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</si>
  <si>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</si>
  <si>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</si>
  <si>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</si>
  <si>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</si>
  <si>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</si>
  <si>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</si>
  <si>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</si>
  <si>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</si>
  <si>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</si>
  <si>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</si>
  <si>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</si>
  <si>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</si>
  <si>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</si>
  <si>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</si>
  <si>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</si>
  <si>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</si>
  <si>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</si>
  <si>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</si>
  <si>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</si>
  <si>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</si>
  <si>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</si>
  <si>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</si>
  <si>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</si>
  <si>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</si>
  <si>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</si>
  <si>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</si>
  <si>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</si>
  <si>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</si>
  <si>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</si>
  <si>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</si>
  <si>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</si>
  <si>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</si>
  <si>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</si>
  <si>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</si>
  <si>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</si>
  <si>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</si>
  <si>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</si>
  <si>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</si>
  <si>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</si>
  <si>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</si>
  <si>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</si>
  <si>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</si>
  <si>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</si>
  <si>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</si>
  <si>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</si>
  <si>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</si>
  <si>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</si>
  <si>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</si>
  <si>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</si>
  <si>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</si>
  <si>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</si>
  <si>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</si>
  <si>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鎌ケ谷市</t>
  </si>
  <si>
    <t>法適用</t>
  </si>
  <si>
    <t>下水道事業</t>
  </si>
  <si>
    <t>公共下水道</t>
  </si>
  <si>
    <t>Ba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</si>
  <si>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</si>
  <si>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</si>
  <si>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</si>
  <si>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</si>
  <si>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</si>
  <si>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</si>
  <si>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</si>
  <si>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</si>
  <si>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</si>
  <si>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</si>
  <si>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</si>
  <si>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</si>
  <si>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</si>
  <si>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当市は流域の最上流域に位置しており、近隣市と比較し下水道整備の開始が遅い（昭和59年より供用開始）ことから、耐用年数を迎えた管渠が少ないため、当該指標は類似団体・全国平均と比較し低水準となっている。
　しかしながら、今後も未普及解消に向けた整備を行いつつ、いずれは老朽化対策へ着手する必要が生じることから、ストックマネジメント計画に基づく点検・調査を実施し、管渠の健全度を把握・維持して行く必要がある。</t>
    <rPh sb="66" eb="67">
      <t>スク</t>
    </rPh>
    <phoneticPr fontId="4"/>
  </si>
  <si>
    <t>①②⑤について
　経常収支比率、経費回収率ともに100％以上となっており累積欠損も生じていないが、経常収支比率が減少傾向にあるため、適正な使用料収入の確保及び汚水処理費の削減等により、100％を下回らないように健全経営に努める必要がある。
③④について
　平成当初以降、下水道未普及解消に向け積極的に整備を行ったことによる、企業債の残高が高水準であり、翌年度償還元金額が流動比率の水準を下げている。
　企業債残高は横ばいであり、流動比率も微増となっているが、類似団体・全国平均値それぞれを未だ下回っていることから、現金確保等の支払能力を高める経営改善を図る必要がある。
⑥について
　本市は３流域にまたがる流域下水道であり、各流域市からの不明水の流入等により類似団体・全国平均値それぞれを上回っている。
⑧について
　下水道未普及解消を進めており、処理区域内人口が毎年増加しているため、水洗化率としては横ばいとなるが引き続き接続者の増に務める。</t>
    <rPh sb="49" eb="51">
      <t>ケイジョウ</t>
    </rPh>
    <rPh sb="52" eb="53">
      <t>シ</t>
    </rPh>
    <rPh sb="56" eb="58">
      <t>ゲンショウ</t>
    </rPh>
    <rPh sb="58" eb="60">
      <t>ケイコウ</t>
    </rPh>
    <rPh sb="66" eb="68">
      <t>テキセイ</t>
    </rPh>
    <rPh sb="208" eb="209">
      <t>ヨコ</t>
    </rPh>
    <phoneticPr fontId="4"/>
  </si>
  <si>
    <t>　普及率は約73％であり、引き続き未普及解消に向けた取り組みを行う。
　昨年度に続き、経常収支比率や経費回収率が100％を超えているものの、一般会計からの基準外繰入金を受け入れている状況である。
　また、今後は経年劣化による維持管理費の増加等が見込まれることから、定期的な使用料の見直しによる適正な使用料収入の確保、ストックマネジメント計画に基づく歳出抑制やコストの平準化による歳出抑制等の改善を行い、経営戦略を活用した安定した経営体制の構築を図る必要がある。</t>
    <rPh sb="152" eb="154">
      <t>シュウニュウ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</si>
</sst>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9C-410D-B603-837ABD1C747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0.11</c:v>
                </c:pt>
                <c:pt idx="2">
                  <c:v>0.04</c:v>
                </c:pt>
                <c:pt idx="3">
                  <c:v>0.11</c:v>
                </c:pt>
                <c:pt idx="4">
                  <c:v>0.11</c:v>
                </c:pt>
              </c:numCache>
            </c:numRef>
          </c:val>
          <c:smooth val="0"/>
          <c:extLst>
            <c:ext xmlns:c16="http://schemas.microsoft.com/office/drawing/2014/chart" uri="{C3380CC4-5D6E-409C-BE32-E72D297353CC}">
              <c16:uniqueId val="{00000001-AB9C-410D-B603-837ABD1C747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3C-4996-A2F2-0AB962D799B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E3C-4996-A2F2-0AB962D799B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92.67</c:v>
                </c:pt>
                <c:pt idx="1">
                  <c:v>92.63</c:v>
                </c:pt>
                <c:pt idx="2">
                  <c:v>91.29</c:v>
                </c:pt>
                <c:pt idx="3">
                  <c:v>90.66</c:v>
                </c:pt>
                <c:pt idx="4">
                  <c:v>90.49</c:v>
                </c:pt>
              </c:numCache>
            </c:numRef>
          </c:val>
          <c:extLst>
            <c:ext xmlns:c16="http://schemas.microsoft.com/office/drawing/2014/chart" uri="{C3380CC4-5D6E-409C-BE32-E72D297353CC}">
              <c16:uniqueId val="{00000000-7CAC-4676-888B-70516758191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97.53</c:v>
                </c:pt>
                <c:pt idx="1">
                  <c:v>98.14</c:v>
                </c:pt>
                <c:pt idx="2">
                  <c:v>98.08</c:v>
                </c:pt>
                <c:pt idx="3">
                  <c:v>97.92</c:v>
                </c:pt>
                <c:pt idx="4">
                  <c:v>98.21</c:v>
                </c:pt>
              </c:numCache>
            </c:numRef>
          </c:val>
          <c:smooth val="0"/>
          <c:extLst>
            <c:ext xmlns:c16="http://schemas.microsoft.com/office/drawing/2014/chart" uri="{C3380CC4-5D6E-409C-BE32-E72D297353CC}">
              <c16:uniqueId val="{00000001-7CAC-4676-888B-70516758191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109.02</c:v>
                </c:pt>
                <c:pt idx="1">
                  <c:v>110.79</c:v>
                </c:pt>
                <c:pt idx="2">
                  <c:v>105.42</c:v>
                </c:pt>
                <c:pt idx="3">
                  <c:v>107.71</c:v>
                </c:pt>
                <c:pt idx="4">
                  <c:v>104.85</c:v>
                </c:pt>
              </c:numCache>
            </c:numRef>
          </c:val>
          <c:extLst>
            <c:ext xmlns:c16="http://schemas.microsoft.com/office/drawing/2014/chart" uri="{C3380CC4-5D6E-409C-BE32-E72D297353CC}">
              <c16:uniqueId val="{00000000-75F6-4D39-B01A-5EE79251BD6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108.18</c:v>
                </c:pt>
                <c:pt idx="2">
                  <c:v>105.76</c:v>
                </c:pt>
                <c:pt idx="3">
                  <c:v>103.96</c:v>
                </c:pt>
                <c:pt idx="4">
                  <c:v>104.97</c:v>
                </c:pt>
              </c:numCache>
            </c:numRef>
          </c:val>
          <c:smooth val="0"/>
          <c:extLst>
            <c:ext xmlns:c16="http://schemas.microsoft.com/office/drawing/2014/chart" uri="{C3380CC4-5D6E-409C-BE32-E72D297353CC}">
              <c16:uniqueId val="{00000001-75F6-4D39-B01A-5EE79251BD6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3.21</c:v>
                </c:pt>
                <c:pt idx="1">
                  <c:v>6.68</c:v>
                </c:pt>
                <c:pt idx="2">
                  <c:v>9.18</c:v>
                </c:pt>
                <c:pt idx="3">
                  <c:v>11.84</c:v>
                </c:pt>
                <c:pt idx="4">
                  <c:v>14.4</c:v>
                </c:pt>
              </c:numCache>
            </c:numRef>
          </c:val>
          <c:extLst>
            <c:ext xmlns:c16="http://schemas.microsoft.com/office/drawing/2014/chart" uri="{C3380CC4-5D6E-409C-BE32-E72D297353CC}">
              <c16:uniqueId val="{00000000-E0DF-4659-ABED-3F4E069822C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11.11</c:v>
                </c:pt>
                <c:pt idx="1">
                  <c:v>23.49</c:v>
                </c:pt>
                <c:pt idx="2">
                  <c:v>26.35</c:v>
                </c:pt>
                <c:pt idx="3">
                  <c:v>28.87</c:v>
                </c:pt>
                <c:pt idx="4">
                  <c:v>32.32</c:v>
                </c:pt>
              </c:numCache>
            </c:numRef>
          </c:val>
          <c:smooth val="0"/>
          <c:extLst>
            <c:ext xmlns:c16="http://schemas.microsoft.com/office/drawing/2014/chart" uri="{C3380CC4-5D6E-409C-BE32-E72D297353CC}">
              <c16:uniqueId val="{00000001-E0DF-4659-ABED-3F4E069822C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quot;-&quot;">
                  <c:v>0.9</c:v>
                </c:pt>
                <c:pt idx="4" formatCode="#,##0.00;&quot;△&quot;#,##0.00;&quot;-&quot;">
                  <c:v>0.89</c:v>
                </c:pt>
              </c:numCache>
            </c:numRef>
          </c:val>
          <c:extLst>
            <c:ext xmlns:c16="http://schemas.microsoft.com/office/drawing/2014/chart" uri="{C3380CC4-5D6E-409C-BE32-E72D297353CC}">
              <c16:uniqueId val="{00000000-B0F4-4C8E-A885-2B2572EE6F3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1.6</c:v>
                </c:pt>
                <c:pt idx="1">
                  <c:v>8.67</c:v>
                </c:pt>
                <c:pt idx="2">
                  <c:v>14.22</c:v>
                </c:pt>
                <c:pt idx="3">
                  <c:v>18.190000000000001</c:v>
                </c:pt>
                <c:pt idx="4">
                  <c:v>23.14</c:v>
                </c:pt>
              </c:numCache>
            </c:numRef>
          </c:val>
          <c:smooth val="0"/>
          <c:extLst>
            <c:ext xmlns:c16="http://schemas.microsoft.com/office/drawing/2014/chart" uri="{C3380CC4-5D6E-409C-BE32-E72D297353CC}">
              <c16:uniqueId val="{00000001-B0F4-4C8E-A885-2B2572EE6F3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76C-4551-853C-A03507694F6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1.31</c:v>
                </c:pt>
                <c:pt idx="1">
                  <c:v>3.66</c:v>
                </c:pt>
                <c:pt idx="2">
                  <c:v>5.65</c:v>
                </c:pt>
                <c:pt idx="3">
                  <c:v>5.59</c:v>
                </c:pt>
                <c:pt idx="4">
                  <c:v>5.07</c:v>
                </c:pt>
              </c:numCache>
            </c:numRef>
          </c:val>
          <c:smooth val="0"/>
          <c:extLst>
            <c:ext xmlns:c16="http://schemas.microsoft.com/office/drawing/2014/chart" uri="{C3380CC4-5D6E-409C-BE32-E72D297353CC}">
              <c16:uniqueId val="{00000001-176C-4551-853C-A03507694F6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57.61</c:v>
                </c:pt>
                <c:pt idx="1">
                  <c:v>61.42</c:v>
                </c:pt>
                <c:pt idx="2">
                  <c:v>71.55</c:v>
                </c:pt>
                <c:pt idx="3">
                  <c:v>72.900000000000006</c:v>
                </c:pt>
                <c:pt idx="4">
                  <c:v>81.16</c:v>
                </c:pt>
              </c:numCache>
            </c:numRef>
          </c:val>
          <c:extLst>
            <c:ext xmlns:c16="http://schemas.microsoft.com/office/drawing/2014/chart" uri="{C3380CC4-5D6E-409C-BE32-E72D297353CC}">
              <c16:uniqueId val="{00000000-5A37-4116-A0B9-75DAFF77E42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78.55</c:v>
                </c:pt>
                <c:pt idx="1">
                  <c:v>105.97</c:v>
                </c:pt>
                <c:pt idx="2">
                  <c:v>132.56</c:v>
                </c:pt>
                <c:pt idx="3">
                  <c:v>120.5</c:v>
                </c:pt>
                <c:pt idx="4">
                  <c:v>166.49</c:v>
                </c:pt>
              </c:numCache>
            </c:numRef>
          </c:val>
          <c:smooth val="0"/>
          <c:extLst>
            <c:ext xmlns:c16="http://schemas.microsoft.com/office/drawing/2014/chart" uri="{C3380CC4-5D6E-409C-BE32-E72D297353CC}">
              <c16:uniqueId val="{00000001-5A37-4116-A0B9-75DAFF77E42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327.68</c:v>
                </c:pt>
                <c:pt idx="1">
                  <c:v>307.64</c:v>
                </c:pt>
                <c:pt idx="2">
                  <c:v>301.95999999999998</c:v>
                </c:pt>
                <c:pt idx="3">
                  <c:v>280.33</c:v>
                </c:pt>
                <c:pt idx="4">
                  <c:v>281.97000000000003</c:v>
                </c:pt>
              </c:numCache>
            </c:numRef>
          </c:val>
          <c:extLst>
            <c:ext xmlns:c16="http://schemas.microsoft.com/office/drawing/2014/chart" uri="{C3380CC4-5D6E-409C-BE32-E72D297353CC}">
              <c16:uniqueId val="{00000000-5747-4A6B-AA04-82DFC0A1D3F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479.51</c:v>
                </c:pt>
                <c:pt idx="1">
                  <c:v>498.02</c:v>
                </c:pt>
                <c:pt idx="2">
                  <c:v>462.53</c:v>
                </c:pt>
                <c:pt idx="3">
                  <c:v>513.14</c:v>
                </c:pt>
                <c:pt idx="4">
                  <c:v>323.58999999999997</c:v>
                </c:pt>
              </c:numCache>
            </c:numRef>
          </c:val>
          <c:smooth val="0"/>
          <c:extLst>
            <c:ext xmlns:c16="http://schemas.microsoft.com/office/drawing/2014/chart" uri="{C3380CC4-5D6E-409C-BE32-E72D297353CC}">
              <c16:uniqueId val="{00000001-5747-4A6B-AA04-82DFC0A1D3F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100.74</c:v>
                </c:pt>
                <c:pt idx="1">
                  <c:v>100</c:v>
                </c:pt>
                <c:pt idx="2">
                  <c:v>100</c:v>
                </c:pt>
                <c:pt idx="3">
                  <c:v>100</c:v>
                </c:pt>
                <c:pt idx="4">
                  <c:v>100</c:v>
                </c:pt>
              </c:numCache>
            </c:numRef>
          </c:val>
          <c:extLst>
            <c:ext xmlns:c16="http://schemas.microsoft.com/office/drawing/2014/chart" uri="{C3380CC4-5D6E-409C-BE32-E72D297353CC}">
              <c16:uniqueId val="{00000000-11CE-45D1-B3C4-215798159A3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97.75</c:v>
                </c:pt>
                <c:pt idx="1">
                  <c:v>98.23</c:v>
                </c:pt>
                <c:pt idx="2">
                  <c:v>94.99</c:v>
                </c:pt>
                <c:pt idx="3">
                  <c:v>100</c:v>
                </c:pt>
                <c:pt idx="4">
                  <c:v>97.47</c:v>
                </c:pt>
              </c:numCache>
            </c:numRef>
          </c:val>
          <c:smooth val="0"/>
          <c:extLst>
            <c:ext xmlns:c16="http://schemas.microsoft.com/office/drawing/2014/chart" uri="{C3380CC4-5D6E-409C-BE32-E72D297353CC}">
              <c16:uniqueId val="{00000001-11CE-45D1-B3C4-215798159A3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155.88</c:v>
                </c:pt>
                <c:pt idx="1">
                  <c:v>156.81</c:v>
                </c:pt>
                <c:pt idx="2">
                  <c:v>155.84</c:v>
                </c:pt>
                <c:pt idx="3">
                  <c:v>156.63999999999999</c:v>
                </c:pt>
                <c:pt idx="4">
                  <c:v>156.32</c:v>
                </c:pt>
              </c:numCache>
            </c:numRef>
          </c:val>
          <c:extLst>
            <c:ext xmlns:c16="http://schemas.microsoft.com/office/drawing/2014/chart" uri="{C3380CC4-5D6E-409C-BE32-E72D297353CC}">
              <c16:uniqueId val="{00000000-9F17-4F3B-8DAC-2DF07BE69F4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105.3</c:v>
                </c:pt>
                <c:pt idx="1">
                  <c:v>100.56</c:v>
                </c:pt>
                <c:pt idx="2">
                  <c:v>101.01</c:v>
                </c:pt>
                <c:pt idx="3">
                  <c:v>99.62</c:v>
                </c:pt>
                <c:pt idx="4">
                  <c:v>101.09</c:v>
                </c:pt>
              </c:numCache>
            </c:numRef>
          </c:val>
          <c:smooth val="0"/>
          <c:extLst>
            <c:ext xmlns:c16="http://schemas.microsoft.com/office/drawing/2014/chart" uri="{C3380CC4-5D6E-409C-BE32-E72D297353CC}">
              <c16:uniqueId val="{00000001-9F17-4F3B-8DAC-2DF07BE69F4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千葉県　鎌ケ谷市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Ba</v>
      </c>
      <c r="X8" s="64"/>
      <c r="Y8" s="64"/>
      <c r="Z8" s="64"/>
      <c r="AA8" s="64"/>
      <c r="AB8" s="64"/>
      <c r="AC8" s="64"/>
      <c r="AD8" s="65" t="str">
        <f>データ!$M$6</f>
        <v>非設置</v>
      </c>
      <c r="AE8" s="65"/>
      <c r="AF8" s="65"/>
      <c r="AG8" s="65"/>
      <c r="AH8" s="65"/>
      <c r="AI8" s="65"/>
      <c r="AJ8" s="65"/>
      <c r="AK8" s="3"/>
      <c r="AL8" s="44">
        <f>データ!S6</f>
        <v>109757</v>
      </c>
      <c r="AM8" s="44"/>
      <c r="AN8" s="44"/>
      <c r="AO8" s="44"/>
      <c r="AP8" s="44"/>
      <c r="AQ8" s="44"/>
      <c r="AR8" s="44"/>
      <c r="AS8" s="44"/>
      <c r="AT8" s="45">
        <f>データ!T6</f>
        <v>21.08</v>
      </c>
      <c r="AU8" s="45"/>
      <c r="AV8" s="45"/>
      <c r="AW8" s="45"/>
      <c r="AX8" s="45"/>
      <c r="AY8" s="45"/>
      <c r="AZ8" s="45"/>
      <c r="BA8" s="45"/>
      <c r="BB8" s="45">
        <f>データ!U6</f>
        <v>5206.6899999999996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73.739999999999995</v>
      </c>
      <c r="J10" s="45"/>
      <c r="K10" s="45"/>
      <c r="L10" s="45"/>
      <c r="M10" s="45"/>
      <c r="N10" s="45"/>
      <c r="O10" s="45"/>
      <c r="P10" s="45">
        <f>データ!P6</f>
        <v>73.92</v>
      </c>
      <c r="Q10" s="45"/>
      <c r="R10" s="45"/>
      <c r="S10" s="45"/>
      <c r="T10" s="45"/>
      <c r="U10" s="45"/>
      <c r="V10" s="45"/>
      <c r="W10" s="45">
        <f>データ!Q6</f>
        <v>79.010000000000005</v>
      </c>
      <c r="X10" s="45"/>
      <c r="Y10" s="45"/>
      <c r="Z10" s="45"/>
      <c r="AA10" s="45"/>
      <c r="AB10" s="45"/>
      <c r="AC10" s="45"/>
      <c r="AD10" s="44">
        <f>データ!R6</f>
        <v>2698</v>
      </c>
      <c r="AE10" s="44"/>
      <c r="AF10" s="44"/>
      <c r="AG10" s="44"/>
      <c r="AH10" s="44"/>
      <c r="AI10" s="44"/>
      <c r="AJ10" s="44"/>
      <c r="AK10" s="2"/>
      <c r="AL10" s="44">
        <f>データ!V6</f>
        <v>81161</v>
      </c>
      <c r="AM10" s="44"/>
      <c r="AN10" s="44"/>
      <c r="AO10" s="44"/>
      <c r="AP10" s="44"/>
      <c r="AQ10" s="44"/>
      <c r="AR10" s="44"/>
      <c r="AS10" s="44"/>
      <c r="AT10" s="45">
        <f>データ!W6</f>
        <v>7.09</v>
      </c>
      <c r="AU10" s="45"/>
      <c r="AV10" s="45"/>
      <c r="AW10" s="45"/>
      <c r="AX10" s="45"/>
      <c r="AY10" s="45"/>
      <c r="AZ10" s="45"/>
      <c r="BA10" s="45"/>
      <c r="BB10" s="45">
        <f>データ!X6</f>
        <v>11447.25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Tx+aWY0iK7+vgbS9gZHW0+XIqPy/uI9NkR13MblAo8KQEg65hn15xTFdbeOn9IqZFzzH5oLGJIDRGDQ30+5U0g==" saltValue="WCKJJCd+fMCKZE63plAks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122246</v>
      </c>
      <c r="D6" s="19">
        <f t="shared" si="3"/>
        <v>46</v>
      </c>
      <c r="E6" s="19">
        <f t="shared" si="3"/>
        <v>17</v>
      </c>
      <c r="F6" s="19">
        <f t="shared" si="3"/>
        <v>1</v>
      </c>
      <c r="G6" s="19">
        <f t="shared" si="3"/>
        <v>0</v>
      </c>
      <c r="H6" s="19" t="str">
        <f t="shared" si="3"/>
        <v>千葉県　鎌ケ谷市</v>
      </c>
      <c r="I6" s="19" t="str">
        <f t="shared" si="3"/>
        <v>法適用</v>
      </c>
      <c r="J6" s="19" t="str">
        <f t="shared" si="3"/>
        <v>下水道事業</v>
      </c>
      <c r="K6" s="19" t="str">
        <f t="shared" si="3"/>
        <v>公共下水道</v>
      </c>
      <c r="L6" s="19" t="str">
        <f t="shared" si="3"/>
        <v>Ba</v>
      </c>
      <c r="M6" s="19" t="str">
        <f t="shared" si="3"/>
        <v>非設置</v>
      </c>
      <c r="N6" s="20" t="str">
        <f t="shared" si="3"/>
        <v>-</v>
      </c>
      <c r="O6" s="20">
        <f t="shared" si="3"/>
        <v>73.739999999999995</v>
      </c>
      <c r="P6" s="20">
        <f t="shared" si="3"/>
        <v>73.92</v>
      </c>
      <c r="Q6" s="20">
        <f t="shared" si="3"/>
        <v>79.010000000000005</v>
      </c>
      <c r="R6" s="20">
        <f t="shared" si="3"/>
        <v>2698</v>
      </c>
      <c r="S6" s="20">
        <f t="shared" si="3"/>
        <v>109757</v>
      </c>
      <c r="T6" s="20">
        <f t="shared" si="3"/>
        <v>21.08</v>
      </c>
      <c r="U6" s="20">
        <f t="shared" si="3"/>
        <v>5206.6899999999996</v>
      </c>
      <c r="V6" s="20">
        <f t="shared" si="3"/>
        <v>81161</v>
      </c>
      <c r="W6" s="20">
        <f t="shared" si="3"/>
        <v>7.09</v>
      </c>
      <c r="X6" s="20">
        <f t="shared" si="3"/>
        <v>11447.25</v>
      </c>
      <c r="Y6" s="21">
        <f>IF(Y7="",NA(),Y7)</f>
        <v>109.02</v>
      </c>
      <c r="Z6" s="21">
        <f t="shared" ref="Z6:AH6" si="4">IF(Z7="",NA(),Z7)</f>
        <v>110.79</v>
      </c>
      <c r="AA6" s="21">
        <f t="shared" si="4"/>
        <v>105.42</v>
      </c>
      <c r="AB6" s="21">
        <f t="shared" si="4"/>
        <v>107.71</v>
      </c>
      <c r="AC6" s="21">
        <f t="shared" si="4"/>
        <v>104.85</v>
      </c>
      <c r="AD6" s="21">
        <f t="shared" si="4"/>
        <v>107.21</v>
      </c>
      <c r="AE6" s="21">
        <f t="shared" si="4"/>
        <v>108.18</v>
      </c>
      <c r="AF6" s="21">
        <f t="shared" si="4"/>
        <v>105.76</v>
      </c>
      <c r="AG6" s="21">
        <f t="shared" si="4"/>
        <v>103.96</v>
      </c>
      <c r="AH6" s="21">
        <f t="shared" si="4"/>
        <v>104.97</v>
      </c>
      <c r="AI6" s="20" t="str">
        <f>IF(AI7="","",IF(AI7="-","【-】","【"&amp;SUBSTITUTE(TEXT(AI7,"#,##0.00"),"-","△")&amp;"】"))</f>
        <v>【105.36】</v>
      </c>
      <c r="AJ6" s="20">
        <f>IF(AJ7="",NA(),AJ7)</f>
        <v>0</v>
      </c>
      <c r="AK6" s="20">
        <f t="shared" ref="AK6:AS6" si="5">IF(AK7="",NA(),AK7)</f>
        <v>0</v>
      </c>
      <c r="AL6" s="20">
        <f t="shared" si="5"/>
        <v>0</v>
      </c>
      <c r="AM6" s="20">
        <f t="shared" si="5"/>
        <v>0</v>
      </c>
      <c r="AN6" s="20">
        <f t="shared" si="5"/>
        <v>0</v>
      </c>
      <c r="AO6" s="21">
        <f t="shared" si="5"/>
        <v>1.31</v>
      </c>
      <c r="AP6" s="21">
        <f t="shared" si="5"/>
        <v>3.66</v>
      </c>
      <c r="AQ6" s="21">
        <f t="shared" si="5"/>
        <v>5.65</v>
      </c>
      <c r="AR6" s="21">
        <f t="shared" si="5"/>
        <v>5.59</v>
      </c>
      <c r="AS6" s="21">
        <f t="shared" si="5"/>
        <v>5.07</v>
      </c>
      <c r="AT6" s="20" t="str">
        <f>IF(AT7="","",IF(AT7="-","【-】","【"&amp;SUBSTITUTE(TEXT(AT7,"#,##0.00"),"-","△")&amp;"】"))</f>
        <v>【3.12】</v>
      </c>
      <c r="AU6" s="21">
        <f>IF(AU7="",NA(),AU7)</f>
        <v>57.61</v>
      </c>
      <c r="AV6" s="21">
        <f t="shared" ref="AV6:BD6" si="6">IF(AV7="",NA(),AV7)</f>
        <v>61.42</v>
      </c>
      <c r="AW6" s="21">
        <f t="shared" si="6"/>
        <v>71.55</v>
      </c>
      <c r="AX6" s="21">
        <f t="shared" si="6"/>
        <v>72.900000000000006</v>
      </c>
      <c r="AY6" s="21">
        <f t="shared" si="6"/>
        <v>81.16</v>
      </c>
      <c r="AZ6" s="21">
        <f t="shared" si="6"/>
        <v>78.55</v>
      </c>
      <c r="BA6" s="21">
        <f t="shared" si="6"/>
        <v>105.97</v>
      </c>
      <c r="BB6" s="21">
        <f t="shared" si="6"/>
        <v>132.56</v>
      </c>
      <c r="BC6" s="21">
        <f t="shared" si="6"/>
        <v>120.5</v>
      </c>
      <c r="BD6" s="21">
        <f t="shared" si="6"/>
        <v>166.49</v>
      </c>
      <c r="BE6" s="20" t="str">
        <f>IF(BE7="","",IF(BE7="-","【-】","【"&amp;SUBSTITUTE(TEXT(BE7,"#,##0.00"),"-","△")&amp;"】"))</f>
        <v>【82.75】</v>
      </c>
      <c r="BF6" s="21">
        <f>IF(BF7="",NA(),BF7)</f>
        <v>327.68</v>
      </c>
      <c r="BG6" s="21">
        <f t="shared" ref="BG6:BO6" si="7">IF(BG7="",NA(),BG7)</f>
        <v>307.64</v>
      </c>
      <c r="BH6" s="21">
        <f t="shared" si="7"/>
        <v>301.95999999999998</v>
      </c>
      <c r="BI6" s="21">
        <f t="shared" si="7"/>
        <v>280.33</v>
      </c>
      <c r="BJ6" s="21">
        <f t="shared" si="7"/>
        <v>281.97000000000003</v>
      </c>
      <c r="BK6" s="21">
        <f t="shared" si="7"/>
        <v>479.51</v>
      </c>
      <c r="BL6" s="21">
        <f t="shared" si="7"/>
        <v>498.02</v>
      </c>
      <c r="BM6" s="21">
        <f t="shared" si="7"/>
        <v>462.53</v>
      </c>
      <c r="BN6" s="21">
        <f t="shared" si="7"/>
        <v>513.14</v>
      </c>
      <c r="BO6" s="21">
        <f t="shared" si="7"/>
        <v>323.58999999999997</v>
      </c>
      <c r="BP6" s="20" t="str">
        <f>IF(BP7="","",IF(BP7="-","【-】","【"&amp;SUBSTITUTE(TEXT(BP7,"#,##0.00"),"-","△")&amp;"】"))</f>
        <v>【602.56】</v>
      </c>
      <c r="BQ6" s="21">
        <f>IF(BQ7="",NA(),BQ7)</f>
        <v>100.74</v>
      </c>
      <c r="BR6" s="21">
        <f t="shared" ref="BR6:BZ6" si="8">IF(BR7="",NA(),BR7)</f>
        <v>100</v>
      </c>
      <c r="BS6" s="21">
        <f t="shared" si="8"/>
        <v>100</v>
      </c>
      <c r="BT6" s="21">
        <f t="shared" si="8"/>
        <v>100</v>
      </c>
      <c r="BU6" s="21">
        <f t="shared" si="8"/>
        <v>100</v>
      </c>
      <c r="BV6" s="21">
        <f t="shared" si="8"/>
        <v>97.75</v>
      </c>
      <c r="BW6" s="21">
        <f t="shared" si="8"/>
        <v>98.23</v>
      </c>
      <c r="BX6" s="21">
        <f t="shared" si="8"/>
        <v>94.99</v>
      </c>
      <c r="BY6" s="21">
        <f t="shared" si="8"/>
        <v>100</v>
      </c>
      <c r="BZ6" s="21">
        <f t="shared" si="8"/>
        <v>97.47</v>
      </c>
      <c r="CA6" s="20" t="str">
        <f>IF(CA7="","",IF(CA7="-","【-】","【"&amp;SUBSTITUTE(TEXT(CA7,"#,##0.00"),"-","△")&amp;"】"))</f>
        <v>【97.94】</v>
      </c>
      <c r="CB6" s="21">
        <f>IF(CB7="",NA(),CB7)</f>
        <v>155.88</v>
      </c>
      <c r="CC6" s="21">
        <f t="shared" ref="CC6:CK6" si="9">IF(CC7="",NA(),CC7)</f>
        <v>156.81</v>
      </c>
      <c r="CD6" s="21">
        <f t="shared" si="9"/>
        <v>155.84</v>
      </c>
      <c r="CE6" s="21">
        <f t="shared" si="9"/>
        <v>156.63999999999999</v>
      </c>
      <c r="CF6" s="21">
        <f t="shared" si="9"/>
        <v>156.32</v>
      </c>
      <c r="CG6" s="21">
        <f t="shared" si="9"/>
        <v>105.3</v>
      </c>
      <c r="CH6" s="21">
        <f t="shared" si="9"/>
        <v>100.56</v>
      </c>
      <c r="CI6" s="21">
        <f t="shared" si="9"/>
        <v>101.01</v>
      </c>
      <c r="CJ6" s="21">
        <f t="shared" si="9"/>
        <v>99.62</v>
      </c>
      <c r="CK6" s="21">
        <f t="shared" si="9"/>
        <v>101.09</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t="str">
        <f t="shared" si="10"/>
        <v>-</v>
      </c>
      <c r="CW6" s="20" t="str">
        <f>IF(CW7="","",IF(CW7="-","【-】","【"&amp;SUBSTITUTE(TEXT(CW7,"#,##0.00"),"-","△")&amp;"】"))</f>
        <v>【60.13】</v>
      </c>
      <c r="CX6" s="21">
        <f>IF(CX7="",NA(),CX7)</f>
        <v>92.67</v>
      </c>
      <c r="CY6" s="21">
        <f t="shared" ref="CY6:DG6" si="11">IF(CY7="",NA(),CY7)</f>
        <v>92.63</v>
      </c>
      <c r="CZ6" s="21">
        <f t="shared" si="11"/>
        <v>91.29</v>
      </c>
      <c r="DA6" s="21">
        <f t="shared" si="11"/>
        <v>90.66</v>
      </c>
      <c r="DB6" s="21">
        <f t="shared" si="11"/>
        <v>90.49</v>
      </c>
      <c r="DC6" s="21">
        <f t="shared" si="11"/>
        <v>97.53</v>
      </c>
      <c r="DD6" s="21">
        <f t="shared" si="11"/>
        <v>98.14</v>
      </c>
      <c r="DE6" s="21">
        <f t="shared" si="11"/>
        <v>98.08</v>
      </c>
      <c r="DF6" s="21">
        <f t="shared" si="11"/>
        <v>97.92</v>
      </c>
      <c r="DG6" s="21">
        <f t="shared" si="11"/>
        <v>98.21</v>
      </c>
      <c r="DH6" s="20" t="str">
        <f>IF(DH7="","",IF(DH7="-","【-】","【"&amp;SUBSTITUTE(TEXT(DH7,"#,##0.00"),"-","△")&amp;"】"))</f>
        <v>【96.00】</v>
      </c>
      <c r="DI6" s="21">
        <f>IF(DI7="",NA(),DI7)</f>
        <v>3.21</v>
      </c>
      <c r="DJ6" s="21">
        <f t="shared" ref="DJ6:DR6" si="12">IF(DJ7="",NA(),DJ7)</f>
        <v>6.68</v>
      </c>
      <c r="DK6" s="21">
        <f t="shared" si="12"/>
        <v>9.18</v>
      </c>
      <c r="DL6" s="21">
        <f t="shared" si="12"/>
        <v>11.84</v>
      </c>
      <c r="DM6" s="21">
        <f t="shared" si="12"/>
        <v>14.4</v>
      </c>
      <c r="DN6" s="21">
        <f t="shared" si="12"/>
        <v>11.11</v>
      </c>
      <c r="DO6" s="21">
        <f t="shared" si="12"/>
        <v>23.49</v>
      </c>
      <c r="DP6" s="21">
        <f t="shared" si="12"/>
        <v>26.35</v>
      </c>
      <c r="DQ6" s="21">
        <f t="shared" si="12"/>
        <v>28.87</v>
      </c>
      <c r="DR6" s="21">
        <f t="shared" si="12"/>
        <v>32.32</v>
      </c>
      <c r="DS6" s="20" t="str">
        <f>IF(DS7="","",IF(DS7="-","【-】","【"&amp;SUBSTITUTE(TEXT(DS7,"#,##0.00"),"-","△")&amp;"】"))</f>
        <v>【42.20】</v>
      </c>
      <c r="DT6" s="20">
        <f>IF(DT7="",NA(),DT7)</f>
        <v>0</v>
      </c>
      <c r="DU6" s="20">
        <f t="shared" ref="DU6:EC6" si="13">IF(DU7="",NA(),DU7)</f>
        <v>0</v>
      </c>
      <c r="DV6" s="20">
        <f t="shared" si="13"/>
        <v>0</v>
      </c>
      <c r="DW6" s="21">
        <f t="shared" si="13"/>
        <v>0.9</v>
      </c>
      <c r="DX6" s="21">
        <f t="shared" si="13"/>
        <v>0.89</v>
      </c>
      <c r="DY6" s="21">
        <f t="shared" si="13"/>
        <v>1.6</v>
      </c>
      <c r="DZ6" s="21">
        <f t="shared" si="13"/>
        <v>8.67</v>
      </c>
      <c r="EA6" s="21">
        <f t="shared" si="13"/>
        <v>14.22</v>
      </c>
      <c r="EB6" s="21">
        <f t="shared" si="13"/>
        <v>18.190000000000001</v>
      </c>
      <c r="EC6" s="21">
        <f t="shared" si="13"/>
        <v>23.14</v>
      </c>
      <c r="ED6" s="20" t="str">
        <f>IF(ED7="","",IF(ED7="-","【-】","【"&amp;SUBSTITUTE(TEXT(ED7,"#,##0.00"),"-","△")&amp;"】"))</f>
        <v>【9.46】</v>
      </c>
      <c r="EE6" s="20">
        <f>IF(EE7="",NA(),EE7)</f>
        <v>0</v>
      </c>
      <c r="EF6" s="20">
        <f t="shared" ref="EF6:EN6" si="14">IF(EF7="",NA(),EF7)</f>
        <v>0</v>
      </c>
      <c r="EG6" s="20">
        <f t="shared" si="14"/>
        <v>0</v>
      </c>
      <c r="EH6" s="20">
        <f t="shared" si="14"/>
        <v>0</v>
      </c>
      <c r="EI6" s="20">
        <f t="shared" si="14"/>
        <v>0</v>
      </c>
      <c r="EJ6" s="21">
        <f t="shared" si="14"/>
        <v>0.02</v>
      </c>
      <c r="EK6" s="21">
        <f t="shared" si="14"/>
        <v>0.11</v>
      </c>
      <c r="EL6" s="21">
        <f t="shared" si="14"/>
        <v>0.04</v>
      </c>
      <c r="EM6" s="21">
        <f t="shared" si="14"/>
        <v>0.11</v>
      </c>
      <c r="EN6" s="21">
        <f t="shared" si="14"/>
        <v>0.11</v>
      </c>
      <c r="EO6" s="20" t="str">
        <f>IF(EO7="","",IF(EO7="-","【-】","【"&amp;SUBSTITUTE(TEXT(EO7,"#,##0.00"),"-","△")&amp;"】"))</f>
        <v>【0.19】</v>
      </c>
    </row>
    <row r="7" spans="1:148" s="22" customFormat="1" x14ac:dyDescent="0.2">
      <c r="A7" s="14"/>
      <c r="B7" s="23">
        <v>2024</v>
      </c>
      <c r="C7" s="23">
        <v>122246</v>
      </c>
      <c r="D7" s="23">
        <v>46</v>
      </c>
      <c r="E7" s="23">
        <v>17</v>
      </c>
      <c r="F7" s="23">
        <v>1</v>
      </c>
      <c r="G7" s="23">
        <v>0</v>
      </c>
      <c r="H7" s="23" t="s">
        <v>96</v>
      </c>
      <c r="I7" s="23" t="s">
        <v>97</v>
      </c>
      <c r="J7" s="23" t="s">
        <v>98</v>
      </c>
      <c r="K7" s="23" t="s">
        <v>99</v>
      </c>
      <c r="L7" s="23" t="s">
        <v>100</v>
      </c>
      <c r="M7" s="23" t="s">
        <v>101</v>
      </c>
      <c r="N7" s="24" t="s">
        <v>102</v>
      </c>
      <c r="O7" s="24">
        <v>73.739999999999995</v>
      </c>
      <c r="P7" s="24">
        <v>73.92</v>
      </c>
      <c r="Q7" s="24">
        <v>79.010000000000005</v>
      </c>
      <c r="R7" s="24">
        <v>2698</v>
      </c>
      <c r="S7" s="24">
        <v>109757</v>
      </c>
      <c r="T7" s="24">
        <v>21.08</v>
      </c>
      <c r="U7" s="24">
        <v>5206.6899999999996</v>
      </c>
      <c r="V7" s="24">
        <v>81161</v>
      </c>
      <c r="W7" s="24">
        <v>7.09</v>
      </c>
      <c r="X7" s="24">
        <v>11447.25</v>
      </c>
      <c r="Y7" s="24">
        <v>109.02</v>
      </c>
      <c r="Z7" s="24">
        <v>110.79</v>
      </c>
      <c r="AA7" s="24">
        <v>105.42</v>
      </c>
      <c r="AB7" s="24">
        <v>107.71</v>
      </c>
      <c r="AC7" s="24">
        <v>104.85</v>
      </c>
      <c r="AD7" s="24">
        <v>107.21</v>
      </c>
      <c r="AE7" s="24">
        <v>108.18</v>
      </c>
      <c r="AF7" s="24">
        <v>105.76</v>
      </c>
      <c r="AG7" s="24">
        <v>103.96</v>
      </c>
      <c r="AH7" s="24">
        <v>104.97</v>
      </c>
      <c r="AI7" s="24">
        <v>105.36</v>
      </c>
      <c r="AJ7" s="24">
        <v>0</v>
      </c>
      <c r="AK7" s="24">
        <v>0</v>
      </c>
      <c r="AL7" s="24">
        <v>0</v>
      </c>
      <c r="AM7" s="24">
        <v>0</v>
      </c>
      <c r="AN7" s="24">
        <v>0</v>
      </c>
      <c r="AO7" s="24">
        <v>1.31</v>
      </c>
      <c r="AP7" s="24">
        <v>3.66</v>
      </c>
      <c r="AQ7" s="24">
        <v>5.65</v>
      </c>
      <c r="AR7" s="24">
        <v>5.59</v>
      </c>
      <c r="AS7" s="24">
        <v>5.07</v>
      </c>
      <c r="AT7" s="24">
        <v>3.12</v>
      </c>
      <c r="AU7" s="24">
        <v>57.61</v>
      </c>
      <c r="AV7" s="24">
        <v>61.42</v>
      </c>
      <c r="AW7" s="24">
        <v>71.55</v>
      </c>
      <c r="AX7" s="24">
        <v>72.900000000000006</v>
      </c>
      <c r="AY7" s="24">
        <v>81.16</v>
      </c>
      <c r="AZ7" s="24">
        <v>78.55</v>
      </c>
      <c r="BA7" s="24">
        <v>105.97</v>
      </c>
      <c r="BB7" s="24">
        <v>132.56</v>
      </c>
      <c r="BC7" s="24">
        <v>120.5</v>
      </c>
      <c r="BD7" s="24">
        <v>166.49</v>
      </c>
      <c r="BE7" s="24">
        <v>82.75</v>
      </c>
      <c r="BF7" s="24">
        <v>327.68</v>
      </c>
      <c r="BG7" s="24">
        <v>307.64</v>
      </c>
      <c r="BH7" s="24">
        <v>301.95999999999998</v>
      </c>
      <c r="BI7" s="24">
        <v>280.33</v>
      </c>
      <c r="BJ7" s="24">
        <v>281.97000000000003</v>
      </c>
      <c r="BK7" s="24">
        <v>479.51</v>
      </c>
      <c r="BL7" s="24">
        <v>498.02</v>
      </c>
      <c r="BM7" s="24">
        <v>462.53</v>
      </c>
      <c r="BN7" s="24">
        <v>513.14</v>
      </c>
      <c r="BO7" s="24">
        <v>323.58999999999997</v>
      </c>
      <c r="BP7" s="24">
        <v>602.55999999999995</v>
      </c>
      <c r="BQ7" s="24">
        <v>100.74</v>
      </c>
      <c r="BR7" s="24">
        <v>100</v>
      </c>
      <c r="BS7" s="24">
        <v>100</v>
      </c>
      <c r="BT7" s="24">
        <v>100</v>
      </c>
      <c r="BU7" s="24">
        <v>100</v>
      </c>
      <c r="BV7" s="24">
        <v>97.75</v>
      </c>
      <c r="BW7" s="24">
        <v>98.23</v>
      </c>
      <c r="BX7" s="24">
        <v>94.99</v>
      </c>
      <c r="BY7" s="24">
        <v>100</v>
      </c>
      <c r="BZ7" s="24">
        <v>97.47</v>
      </c>
      <c r="CA7" s="24">
        <v>97.94</v>
      </c>
      <c r="CB7" s="24">
        <v>155.88</v>
      </c>
      <c r="CC7" s="24">
        <v>156.81</v>
      </c>
      <c r="CD7" s="24">
        <v>155.84</v>
      </c>
      <c r="CE7" s="24">
        <v>156.63999999999999</v>
      </c>
      <c r="CF7" s="24">
        <v>156.32</v>
      </c>
      <c r="CG7" s="24">
        <v>105.3</v>
      </c>
      <c r="CH7" s="24">
        <v>100.56</v>
      </c>
      <c r="CI7" s="24">
        <v>101.01</v>
      </c>
      <c r="CJ7" s="24">
        <v>99.62</v>
      </c>
      <c r="CK7" s="24">
        <v>101.09</v>
      </c>
      <c r="CL7" s="24">
        <v>140.97999999999999</v>
      </c>
      <c r="CM7" s="24" t="s">
        <v>102</v>
      </c>
      <c r="CN7" s="24" t="s">
        <v>102</v>
      </c>
      <c r="CO7" s="24" t="s">
        <v>102</v>
      </c>
      <c r="CP7" s="24" t="s">
        <v>102</v>
      </c>
      <c r="CQ7" s="24" t="s">
        <v>102</v>
      </c>
      <c r="CR7" s="24" t="s">
        <v>102</v>
      </c>
      <c r="CS7" s="24" t="s">
        <v>102</v>
      </c>
      <c r="CT7" s="24" t="s">
        <v>102</v>
      </c>
      <c r="CU7" s="24" t="s">
        <v>102</v>
      </c>
      <c r="CV7" s="24" t="s">
        <v>102</v>
      </c>
      <c r="CW7" s="24">
        <v>60.13</v>
      </c>
      <c r="CX7" s="24">
        <v>92.67</v>
      </c>
      <c r="CY7" s="24">
        <v>92.63</v>
      </c>
      <c r="CZ7" s="24">
        <v>91.29</v>
      </c>
      <c r="DA7" s="24">
        <v>90.66</v>
      </c>
      <c r="DB7" s="24">
        <v>90.49</v>
      </c>
      <c r="DC7" s="24">
        <v>97.53</v>
      </c>
      <c r="DD7" s="24">
        <v>98.14</v>
      </c>
      <c r="DE7" s="24">
        <v>98.08</v>
      </c>
      <c r="DF7" s="24">
        <v>97.92</v>
      </c>
      <c r="DG7" s="24">
        <v>98.21</v>
      </c>
      <c r="DH7" s="24">
        <v>96</v>
      </c>
      <c r="DI7" s="24">
        <v>3.21</v>
      </c>
      <c r="DJ7" s="24">
        <v>6.68</v>
      </c>
      <c r="DK7" s="24">
        <v>9.18</v>
      </c>
      <c r="DL7" s="24">
        <v>11.84</v>
      </c>
      <c r="DM7" s="24">
        <v>14.4</v>
      </c>
      <c r="DN7" s="24">
        <v>11.11</v>
      </c>
      <c r="DO7" s="24">
        <v>23.49</v>
      </c>
      <c r="DP7" s="24">
        <v>26.35</v>
      </c>
      <c r="DQ7" s="24">
        <v>28.87</v>
      </c>
      <c r="DR7" s="24">
        <v>32.32</v>
      </c>
      <c r="DS7" s="24">
        <v>42.2</v>
      </c>
      <c r="DT7" s="24">
        <v>0</v>
      </c>
      <c r="DU7" s="24">
        <v>0</v>
      </c>
      <c r="DV7" s="24">
        <v>0</v>
      </c>
      <c r="DW7" s="24">
        <v>0.9</v>
      </c>
      <c r="DX7" s="24">
        <v>0.89</v>
      </c>
      <c r="DY7" s="24">
        <v>1.6</v>
      </c>
      <c r="DZ7" s="24">
        <v>8.67</v>
      </c>
      <c r="EA7" s="24">
        <v>14.22</v>
      </c>
      <c r="EB7" s="24">
        <v>18.190000000000001</v>
      </c>
      <c r="EC7" s="24">
        <v>23.14</v>
      </c>
      <c r="ED7" s="24">
        <v>9.4600000000000009</v>
      </c>
      <c r="EE7" s="24">
        <v>0</v>
      </c>
      <c r="EF7" s="24">
        <v>0</v>
      </c>
      <c r="EG7" s="24">
        <v>0</v>
      </c>
      <c r="EH7" s="24">
        <v>0</v>
      </c>
      <c r="EI7" s="24">
        <v>0</v>
      </c>
      <c r="EJ7" s="24">
        <v>0.02</v>
      </c>
      <c r="EK7" s="24">
        <v>0.11</v>
      </c>
      <c r="EL7" s="24">
        <v>0.04</v>
      </c>
      <c r="EM7" s="24">
        <v>0.11</v>
      </c>
      <c r="EN7" s="24">
        <v>0.11</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111</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2026-01-22T02:54:27Z</cp:lastPrinted>
  <dcterms:created xsi:type="dcterms:W3CDTF">2025-12-23T05:59:12Z</dcterms:created>
  <dcterms:modified xsi:type="dcterms:W3CDTF">2026-02-16T06:39:38Z</dcterms:modified>
  <cp:category/>
</cp:coreProperties>
</file>