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F48B6C5E-DC0C-45EC-8CF8-60BA7D16BB24}" xr6:coauthVersionLast="47" xr6:coauthVersionMax="47" xr10:uidLastSave="{00000000-0000-0000-0000-000000000000}"/>
  <workbookProtection workbookAlgorithmName="SHA-512" workbookHashValue="l9WihLIEaCDABa0Hs24CVEbkVW4bKG/srg3Edv8R5qwUE0DYvPVsyCmvY+iQLVdE7yCYVEEgQy/thxVtQuSQvw==" workbookSaltValue="g5lDEZDCAiznywiI+GC1D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E85" i="4"/>
  <c r="W10" i="4"/>
  <c r="BB8" i="4"/>
  <c r="AD8" i="4"/>
  <c r="W8" i="4"/>
  <c r="B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<sst xmlns="http://schemas.openxmlformats.org/spreadsheetml/2006/main" count="236" uniqueCount="115">
  <si>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</si>
  <si>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</si>
  <si>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</si>
  <si>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</si>
  <si>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</si>
  <si>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</si>
  <si>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</si>
  <si>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</si>
  <si>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</si>
  <si>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</si>
  <si>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</si>
  <si>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</si>
  <si>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</si>
  <si>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</si>
  <si>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</si>
  <si>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</si>
  <si>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</si>
  <si>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</si>
  <si>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</si>
  <si>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</si>
  <si>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</si>
  <si>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</si>
  <si>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</si>
  <si>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</si>
  <si>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</si>
  <si>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</si>
  <si>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</si>
  <si>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</si>
  <si>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</si>
  <si>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</si>
  <si>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</si>
  <si>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</si>
  <si>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</si>
  <si>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</si>
  <si>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</si>
  <si>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</si>
  <si>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</si>
  <si>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</si>
  <si>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</si>
  <si>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</si>
  <si>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</si>
  <si>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</si>
  <si>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</si>
  <si>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</si>
  <si>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</si>
  <si>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</si>
  <si>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</si>
  <si>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</si>
  <si>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</si>
  <si>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</si>
  <si>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</si>
  <si>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</si>
  <si>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</si>
  <si>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</si>
  <si>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</si>
  <si>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</si>
  <si>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</si>
  <si>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</si>
  <si>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</si>
  <si>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</si>
  <si>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</si>
  <si>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</si>
  <si>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</si>
  <si>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</si>
  <si>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</si>
  <si>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</si>
  <si>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</si>
  <si>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</si>
  <si>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</si>
  <si>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</si>
  <si>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</si>
  <si>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</si>
  <si>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</si>
  <si>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</si>
  <si>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</si>
  <si>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</si>
  <si>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</si>
  <si>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</si>
  <si>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</si>
  <si>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</si>
  <si>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</si>
  <si>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</si>
  <si>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</si>
  <si>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</si>
  <si>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</si>
  <si>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</si>
  <si>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</si>
  <si>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</si>
  <si>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</si>
  <si>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</si>
  <si>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</si>
  <si>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</si>
  <si>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</si>
  <si>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</si>
  <si>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</si>
  <si>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</si>
  <si>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八千代市</t>
  </si>
  <si>
    <t>法適用</t>
  </si>
  <si>
    <t>下水道事業</t>
  </si>
  <si>
    <t>公共下水道</t>
  </si>
  <si>
    <t>Ab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</si>
  <si>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</si>
  <si>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</si>
  <si>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</si>
  <si>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</si>
  <si>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</si>
  <si>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</si>
  <si>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</si>
  <si>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</si>
  <si>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</si>
  <si>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</si>
  <si>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</si>
  <si>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①経常収支比率は、収益の増加により前年度を上回っており、100％を維持しているが、経費の削減等に努めながら、今後の事業計画を適切に把握し、適正な下水道使用料について検証していく必要がある。
③流動比率は、100％を上回っていることから短期的な債務に対する支払能力を有しており、高い水準となっている。
④企業債残高対事業規模比率は、類似団体平均値より低い状況である。老朽施設の増加に伴い、将来実施していく事業の規模を適切に把握していくとともに、適正な下水道使用料水準を判断しながら、計画的に事業を実施していく必要がある。
⑤経費回収率は、下水道使用料収入の増加及び汚水処理費の減少により、前年度を上回っている。
⑥汚水処理原価は、有収水量が増加したことにより、前年度を下回っているが、類似団体平均値より高い水準である。
⑧水洗化率は高い水準となっている。引き続き、未接続の解消に努めていく。</t>
    <rPh sb="9" eb="11">
      <t>シュウエキ</t>
    </rPh>
    <rPh sb="12" eb="14">
      <t>ゾウカ</t>
    </rPh>
    <rPh sb="17" eb="20">
      <t>ゼンネンド</t>
    </rPh>
    <rPh sb="21" eb="23">
      <t>ウワマワ</t>
    </rPh>
    <rPh sb="33" eb="35">
      <t>イジ</t>
    </rPh>
    <rPh sb="69" eb="71">
      <t>テキセイ</t>
    </rPh>
    <rPh sb="82" eb="84">
      <t>ケンショウ</t>
    </rPh>
    <rPh sb="182" eb="184">
      <t>ロウキュウ</t>
    </rPh>
    <rPh sb="184" eb="186">
      <t>シセツ</t>
    </rPh>
    <rPh sb="187" eb="189">
      <t>ゾウカ</t>
    </rPh>
    <rPh sb="190" eb="191">
      <t>トモナ</t>
    </rPh>
    <rPh sb="261" eb="263">
      <t>ケイヒ</t>
    </rPh>
    <rPh sb="263" eb="265">
      <t>カイシュウ</t>
    </rPh>
    <rPh sb="265" eb="266">
      <t>リツ</t>
    </rPh>
    <rPh sb="268" eb="271">
      <t>ゲスイドウ</t>
    </rPh>
    <rPh sb="271" eb="273">
      <t>シヨウ</t>
    </rPh>
    <rPh sb="273" eb="274">
      <t>リョウ</t>
    </rPh>
    <rPh sb="274" eb="276">
      <t>シュウニュウ</t>
    </rPh>
    <rPh sb="277" eb="279">
      <t>ゾウカ</t>
    </rPh>
    <rPh sb="279" eb="280">
      <t>オヨ</t>
    </rPh>
    <rPh sb="281" eb="283">
      <t>オスイ</t>
    </rPh>
    <rPh sb="283" eb="285">
      <t>ショリ</t>
    </rPh>
    <rPh sb="285" eb="286">
      <t>ヒ</t>
    </rPh>
    <rPh sb="287" eb="289">
      <t>ゲンショウ</t>
    </rPh>
    <rPh sb="293" eb="296">
      <t>ゼンネンド</t>
    </rPh>
    <rPh sb="297" eb="299">
      <t>ウワマワ</t>
    </rPh>
    <rPh sb="314" eb="316">
      <t>ユウシュウ</t>
    </rPh>
    <rPh sb="316" eb="318">
      <t>スイリョウ</t>
    </rPh>
    <rPh sb="319" eb="321">
      <t>ゾウカ</t>
    </rPh>
    <rPh sb="329" eb="332">
      <t>ゼンネンド</t>
    </rPh>
    <rPh sb="333" eb="335">
      <t>シタマワ</t>
    </rPh>
    <phoneticPr fontId="4"/>
  </si>
  <si>
    <t>　下水道施設の経年化により、①有形固定資産減価償却率は上昇傾向にあり、類似団体平均値を若干上回っている。②管渠老朽化率は、布設から法定耐用年数の50年を超える管渠が令和元年度より発生しており、前年度に比べ多く発生したことにより、大きく上昇した。
③管渠改善率は、ストックマネジメント計画に基づく改良工事の実施がない年度であり、今後も計画的に老朽管渠の更新を行っていく。</t>
    <rPh sb="96" eb="99">
      <t>ゼンネンド</t>
    </rPh>
    <rPh sb="100" eb="101">
      <t>クラ</t>
    </rPh>
    <rPh sb="102" eb="103">
      <t>オオ</t>
    </rPh>
    <rPh sb="104" eb="106">
      <t>ハッセイ</t>
    </rPh>
    <rPh sb="114" eb="115">
      <t>オオ</t>
    </rPh>
    <rPh sb="117" eb="119">
      <t>ジョウショウ</t>
    </rPh>
    <rPh sb="147" eb="149">
      <t>カイリョウ</t>
    </rPh>
    <rPh sb="149" eb="151">
      <t>コウジ</t>
    </rPh>
    <rPh sb="152" eb="154">
      <t>ジッシ</t>
    </rPh>
    <rPh sb="157" eb="159">
      <t>ネンド</t>
    </rPh>
    <rPh sb="163" eb="165">
      <t>コンゴ</t>
    </rPh>
    <phoneticPr fontId="4"/>
  </si>
  <si>
    <t>　下水道使用料収入は、横ばいであるものの、維持管理費等が増加していることにより、経常収支比率及び経費回収率は以前と比べて低い水準となるとともに、汚水処理原価が上昇傾向となっている。
　今後、人口減少に伴い水需要が減少し、下水道使用料収入が減少する一方で、老朽施設の増加による更新費用の増加が見込まれる。
　このため、将来にわたり安定的に事業を継続していくための取組みを示している「第2次八千代市公共下水道事業経営戦略」の見直しを行っているところであり、将来の事業計画の把握や適正な下水道使用料の検証を行いながら、長期的な視点から計画的に施設の更新を行うことにより、経営基盤の強化を図っていく。</t>
    <rPh sb="1" eb="4">
      <t>ゲスイドウ</t>
    </rPh>
    <rPh sb="4" eb="7">
      <t>シヨウリョウ</t>
    </rPh>
    <rPh sb="7" eb="9">
      <t>シュウニュウ</t>
    </rPh>
    <rPh sb="11" eb="12">
      <t>ヨコ</t>
    </rPh>
    <rPh sb="79" eb="81">
      <t>ジョウショウ</t>
    </rPh>
    <rPh sb="81" eb="83">
      <t>ケイコウ</t>
    </rPh>
    <rPh sb="110" eb="113">
      <t>ゲスイドウ</t>
    </rPh>
    <rPh sb="113" eb="116">
      <t>シヨウリョウ</t>
    </rPh>
    <rPh sb="116" eb="118">
      <t>シュウニュウ</t>
    </rPh>
    <rPh sb="119" eb="121">
      <t>ゲンショウ</t>
    </rPh>
    <rPh sb="137" eb="139">
      <t>コウシン</t>
    </rPh>
    <rPh sb="139" eb="141">
      <t>ヒヨウ</t>
    </rPh>
    <rPh sb="142" eb="144">
      <t>ゾウカ</t>
    </rPh>
    <rPh sb="210" eb="212">
      <t>ミナオ</t>
    </rPh>
    <rPh sb="214" eb="215">
      <t>オコナ</t>
    </rPh>
    <rPh sb="237" eb="239">
      <t>テキセイ</t>
    </rPh>
    <rPh sb="247" eb="249">
      <t>ケンショウ</t>
    </rPh>
    <rPh sb="250" eb="25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</si>
</sst>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0.02</c:v>
                </c:pt>
                <c:pt idx="2" formatCode="#,##0.00;&quot;△&quot;#,##0.00">
                  <c:v>0</c:v>
                </c:pt>
                <c:pt idx="3">
                  <c:v>0.05</c:v>
                </c:pt>
                <c:pt idx="4" formatCode="#,##0.00;&quot;△&quot;#,##0.00">
                  <c:v>0</c:v>
                </c:pt>
              </c:numCache>
            </c:numRef>
          </c:val>
          <c:extLst>
            <c:ext xmlns:c16="http://schemas.microsoft.com/office/drawing/2014/chart" uri="{C3380CC4-5D6E-409C-BE32-E72D297353CC}">
              <c16:uniqueId val="{00000000-2372-46C5-BEAC-A9A4A13A379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2372-46C5-BEAC-A9A4A13A379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F2-44F3-BF4B-C9F229D1C79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D7F2-44F3-BF4B-C9F229D1C79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99.19</c:v>
                </c:pt>
                <c:pt idx="1">
                  <c:v>99.21</c:v>
                </c:pt>
                <c:pt idx="2">
                  <c:v>99.19</c:v>
                </c:pt>
                <c:pt idx="3">
                  <c:v>99.25</c:v>
                </c:pt>
                <c:pt idx="4">
                  <c:v>99.24</c:v>
                </c:pt>
              </c:numCache>
            </c:numRef>
          </c:val>
          <c:extLst>
            <c:ext xmlns:c16="http://schemas.microsoft.com/office/drawing/2014/chart" uri="{C3380CC4-5D6E-409C-BE32-E72D297353CC}">
              <c16:uniqueId val="{00000000-8AAA-49CB-A7A9-79A7C37FECE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8AAA-49CB-A7A9-79A7C37FECE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102.37</c:v>
                </c:pt>
                <c:pt idx="1">
                  <c:v>102.2</c:v>
                </c:pt>
                <c:pt idx="2">
                  <c:v>101.84</c:v>
                </c:pt>
                <c:pt idx="3">
                  <c:v>100.96</c:v>
                </c:pt>
                <c:pt idx="4">
                  <c:v>102.24</c:v>
                </c:pt>
              </c:numCache>
            </c:numRef>
          </c:val>
          <c:extLst>
            <c:ext xmlns:c16="http://schemas.microsoft.com/office/drawing/2014/chart" uri="{C3380CC4-5D6E-409C-BE32-E72D297353CC}">
              <c16:uniqueId val="{00000000-D214-414A-AADF-9C133D4751C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D214-414A-AADF-9C133D4751C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31.14</c:v>
                </c:pt>
                <c:pt idx="1">
                  <c:v>32.24</c:v>
                </c:pt>
                <c:pt idx="2">
                  <c:v>32.869999999999997</c:v>
                </c:pt>
                <c:pt idx="3">
                  <c:v>34.950000000000003</c:v>
                </c:pt>
                <c:pt idx="4">
                  <c:v>37.119999999999997</c:v>
                </c:pt>
              </c:numCache>
            </c:numRef>
          </c:val>
          <c:extLst>
            <c:ext xmlns:c16="http://schemas.microsoft.com/office/drawing/2014/chart" uri="{C3380CC4-5D6E-409C-BE32-E72D297353CC}">
              <c16:uniqueId val="{00000000-5BC4-4A8C-91DC-CF82E7B4C0B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5BC4-4A8C-91DC-CF82E7B4C0B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7.4</c:v>
                </c:pt>
                <c:pt idx="1">
                  <c:v>7.37</c:v>
                </c:pt>
                <c:pt idx="2">
                  <c:v>7.33</c:v>
                </c:pt>
                <c:pt idx="3">
                  <c:v>7.39</c:v>
                </c:pt>
                <c:pt idx="4">
                  <c:v>9.44</c:v>
                </c:pt>
              </c:numCache>
            </c:numRef>
          </c:val>
          <c:extLst>
            <c:ext xmlns:c16="http://schemas.microsoft.com/office/drawing/2014/chart" uri="{C3380CC4-5D6E-409C-BE32-E72D297353CC}">
              <c16:uniqueId val="{00000000-F709-4231-A738-54B3EA8C79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F709-4231-A738-54B3EA8C79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D7-4C02-8D76-26DAE3F09F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7D7-4C02-8D76-26DAE3F09F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243.59</c:v>
                </c:pt>
                <c:pt idx="1">
                  <c:v>279.27999999999997</c:v>
                </c:pt>
                <c:pt idx="2">
                  <c:v>255.61</c:v>
                </c:pt>
                <c:pt idx="3">
                  <c:v>230.75</c:v>
                </c:pt>
                <c:pt idx="4">
                  <c:v>301.8</c:v>
                </c:pt>
              </c:numCache>
            </c:numRef>
          </c:val>
          <c:extLst>
            <c:ext xmlns:c16="http://schemas.microsoft.com/office/drawing/2014/chart" uri="{C3380CC4-5D6E-409C-BE32-E72D297353CC}">
              <c16:uniqueId val="{00000000-514E-4769-B78A-0E51591543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514E-4769-B78A-0E51591543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341.39</c:v>
                </c:pt>
                <c:pt idx="1">
                  <c:v>362.86</c:v>
                </c:pt>
                <c:pt idx="2">
                  <c:v>361.82</c:v>
                </c:pt>
                <c:pt idx="3">
                  <c:v>357.39</c:v>
                </c:pt>
                <c:pt idx="4">
                  <c:v>340.22</c:v>
                </c:pt>
              </c:numCache>
            </c:numRef>
          </c:val>
          <c:extLst>
            <c:ext xmlns:c16="http://schemas.microsoft.com/office/drawing/2014/chart" uri="{C3380CC4-5D6E-409C-BE32-E72D297353CC}">
              <c16:uniqueId val="{00000000-2B90-4E6D-B7DA-DA61CB8668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2B90-4E6D-B7DA-DA61CB8668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104.04</c:v>
                </c:pt>
                <c:pt idx="1">
                  <c:v>104.08</c:v>
                </c:pt>
                <c:pt idx="2">
                  <c:v>103.46</c:v>
                </c:pt>
                <c:pt idx="3">
                  <c:v>101.68</c:v>
                </c:pt>
                <c:pt idx="4">
                  <c:v>103.88</c:v>
                </c:pt>
              </c:numCache>
            </c:numRef>
          </c:val>
          <c:extLst>
            <c:ext xmlns:c16="http://schemas.microsoft.com/office/drawing/2014/chart" uri="{C3380CC4-5D6E-409C-BE32-E72D297353CC}">
              <c16:uniqueId val="{00000000-2690-483A-AE71-4E7732948A9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2690-483A-AE71-4E7732948A9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118.92</c:v>
                </c:pt>
                <c:pt idx="1">
                  <c:v>119.5</c:v>
                </c:pt>
                <c:pt idx="2">
                  <c:v>120.65</c:v>
                </c:pt>
                <c:pt idx="3">
                  <c:v>122.94</c:v>
                </c:pt>
                <c:pt idx="4">
                  <c:v>120.68</c:v>
                </c:pt>
              </c:numCache>
            </c:numRef>
          </c:val>
          <c:extLst>
            <c:ext xmlns:c16="http://schemas.microsoft.com/office/drawing/2014/chart" uri="{C3380CC4-5D6E-409C-BE32-E72D297353CC}">
              <c16:uniqueId val="{00000000-9C8B-4CC4-BED9-D8C0BCF1773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9C8B-4CC4-BED9-D8C0BCF1773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千葉県　八千代市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Ab</v>
      </c>
      <c r="X8" s="70"/>
      <c r="Y8" s="70"/>
      <c r="Z8" s="70"/>
      <c r="AA8" s="70"/>
      <c r="AB8" s="70"/>
      <c r="AC8" s="70"/>
      <c r="AD8" s="71" t="str">
        <f>データ!$M$6</f>
        <v>自治体職員</v>
      </c>
      <c r="AE8" s="71"/>
      <c r="AF8" s="71"/>
      <c r="AG8" s="71"/>
      <c r="AH8" s="71"/>
      <c r="AI8" s="71"/>
      <c r="AJ8" s="71"/>
      <c r="AK8" s="3"/>
      <c r="AL8" s="44">
        <f>データ!S6</f>
        <v>206692</v>
      </c>
      <c r="AM8" s="44"/>
      <c r="AN8" s="44"/>
      <c r="AO8" s="44"/>
      <c r="AP8" s="44"/>
      <c r="AQ8" s="44"/>
      <c r="AR8" s="44"/>
      <c r="AS8" s="44"/>
      <c r="AT8" s="45">
        <f>データ!T6</f>
        <v>51.39</v>
      </c>
      <c r="AU8" s="45"/>
      <c r="AV8" s="45"/>
      <c r="AW8" s="45"/>
      <c r="AX8" s="45"/>
      <c r="AY8" s="45"/>
      <c r="AZ8" s="45"/>
      <c r="BA8" s="45"/>
      <c r="BB8" s="45">
        <f>データ!U6</f>
        <v>4022.03</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80.13</v>
      </c>
      <c r="J10" s="45"/>
      <c r="K10" s="45"/>
      <c r="L10" s="45"/>
      <c r="M10" s="45"/>
      <c r="N10" s="45"/>
      <c r="O10" s="45"/>
      <c r="P10" s="45">
        <f>データ!P6</f>
        <v>92.47</v>
      </c>
      <c r="Q10" s="45"/>
      <c r="R10" s="45"/>
      <c r="S10" s="45"/>
      <c r="T10" s="45"/>
      <c r="U10" s="45"/>
      <c r="V10" s="45"/>
      <c r="W10" s="45">
        <f>データ!Q6</f>
        <v>84.72</v>
      </c>
      <c r="X10" s="45"/>
      <c r="Y10" s="45"/>
      <c r="Z10" s="45"/>
      <c r="AA10" s="45"/>
      <c r="AB10" s="45"/>
      <c r="AC10" s="45"/>
      <c r="AD10" s="44">
        <f>データ!R6</f>
        <v>2101</v>
      </c>
      <c r="AE10" s="44"/>
      <c r="AF10" s="44"/>
      <c r="AG10" s="44"/>
      <c r="AH10" s="44"/>
      <c r="AI10" s="44"/>
      <c r="AJ10" s="44"/>
      <c r="AK10" s="2"/>
      <c r="AL10" s="44">
        <f>データ!V6</f>
        <v>191312</v>
      </c>
      <c r="AM10" s="44"/>
      <c r="AN10" s="44"/>
      <c r="AO10" s="44"/>
      <c r="AP10" s="44"/>
      <c r="AQ10" s="44"/>
      <c r="AR10" s="44"/>
      <c r="AS10" s="44"/>
      <c r="AT10" s="45">
        <f>データ!W6</f>
        <v>20.43</v>
      </c>
      <c r="AU10" s="45"/>
      <c r="AV10" s="45"/>
      <c r="AW10" s="45"/>
      <c r="AX10" s="45"/>
      <c r="AY10" s="45"/>
      <c r="AZ10" s="45"/>
      <c r="BA10" s="45"/>
      <c r="BB10" s="45">
        <f>データ!X6</f>
        <v>9364.27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0" t="s">
        <v>26</v>
      </c>
      <c r="BM14" s="61"/>
      <c r="BN14" s="61"/>
      <c r="BO14" s="61"/>
      <c r="BP14" s="61"/>
      <c r="BQ14" s="61"/>
      <c r="BR14" s="61"/>
      <c r="BS14" s="61"/>
      <c r="BT14" s="61"/>
      <c r="BU14" s="61"/>
      <c r="BV14" s="61"/>
      <c r="BW14" s="61"/>
      <c r="BX14" s="61"/>
      <c r="BY14" s="61"/>
      <c r="BZ14" s="62"/>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8yzh3KKXBlcDFob7Ynxk+mylWzCfVgZCocYG8njQkNsOCR9suzy5i+atJqfTHiTmYTpw/wv+h1FIA1GHZnRiA==" saltValue="fNVq74woxEAl/AmspRM8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122211</v>
      </c>
      <c r="D6" s="19">
        <f t="shared" si="3"/>
        <v>46</v>
      </c>
      <c r="E6" s="19">
        <f t="shared" si="3"/>
        <v>17</v>
      </c>
      <c r="F6" s="19">
        <f t="shared" si="3"/>
        <v>1</v>
      </c>
      <c r="G6" s="19">
        <f t="shared" si="3"/>
        <v>0</v>
      </c>
      <c r="H6" s="19" t="str">
        <f t="shared" si="3"/>
        <v>千葉県　八千代市</v>
      </c>
      <c r="I6" s="19" t="str">
        <f t="shared" si="3"/>
        <v>法適用</v>
      </c>
      <c r="J6" s="19" t="str">
        <f t="shared" si="3"/>
        <v>下水道事業</v>
      </c>
      <c r="K6" s="19" t="str">
        <f t="shared" si="3"/>
        <v>公共下水道</v>
      </c>
      <c r="L6" s="19" t="str">
        <f t="shared" si="3"/>
        <v>Ab</v>
      </c>
      <c r="M6" s="19" t="str">
        <f t="shared" si="3"/>
        <v>自治体職員</v>
      </c>
      <c r="N6" s="20" t="str">
        <f t="shared" si="3"/>
        <v>-</v>
      </c>
      <c r="O6" s="20">
        <f t="shared" si="3"/>
        <v>80.13</v>
      </c>
      <c r="P6" s="20">
        <f t="shared" si="3"/>
        <v>92.47</v>
      </c>
      <c r="Q6" s="20">
        <f t="shared" si="3"/>
        <v>84.72</v>
      </c>
      <c r="R6" s="20">
        <f t="shared" si="3"/>
        <v>2101</v>
      </c>
      <c r="S6" s="20">
        <f t="shared" si="3"/>
        <v>206692</v>
      </c>
      <c r="T6" s="20">
        <f t="shared" si="3"/>
        <v>51.39</v>
      </c>
      <c r="U6" s="20">
        <f t="shared" si="3"/>
        <v>4022.03</v>
      </c>
      <c r="V6" s="20">
        <f t="shared" si="3"/>
        <v>191312</v>
      </c>
      <c r="W6" s="20">
        <f t="shared" si="3"/>
        <v>20.43</v>
      </c>
      <c r="X6" s="20">
        <f t="shared" si="3"/>
        <v>9364.27</v>
      </c>
      <c r="Y6" s="21">
        <f>IF(Y7="",NA(),Y7)</f>
        <v>102.37</v>
      </c>
      <c r="Z6" s="21">
        <f t="shared" ref="Z6:AH6" si="4">IF(Z7="",NA(),Z7)</f>
        <v>102.2</v>
      </c>
      <c r="AA6" s="21">
        <f t="shared" si="4"/>
        <v>101.84</v>
      </c>
      <c r="AB6" s="21">
        <f t="shared" si="4"/>
        <v>100.96</v>
      </c>
      <c r="AC6" s="21">
        <f t="shared" si="4"/>
        <v>102.24</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243.59</v>
      </c>
      <c r="AV6" s="21">
        <f t="shared" ref="AV6:BD6" si="6">IF(AV7="",NA(),AV7)</f>
        <v>279.27999999999997</v>
      </c>
      <c r="AW6" s="21">
        <f t="shared" si="6"/>
        <v>255.61</v>
      </c>
      <c r="AX6" s="21">
        <f t="shared" si="6"/>
        <v>230.75</v>
      </c>
      <c r="AY6" s="21">
        <f t="shared" si="6"/>
        <v>301.8</v>
      </c>
      <c r="AZ6" s="21">
        <f t="shared" si="6"/>
        <v>84.84</v>
      </c>
      <c r="BA6" s="21">
        <f t="shared" si="6"/>
        <v>88.42</v>
      </c>
      <c r="BB6" s="21">
        <f t="shared" si="6"/>
        <v>93.63</v>
      </c>
      <c r="BC6" s="21">
        <f t="shared" si="6"/>
        <v>100.41</v>
      </c>
      <c r="BD6" s="21">
        <f t="shared" si="6"/>
        <v>113.88</v>
      </c>
      <c r="BE6" s="20" t="str">
        <f>IF(BE7="","",IF(BE7="-","【-】","【"&amp;SUBSTITUTE(TEXT(BE7,"#,##0.00"),"-","△")&amp;"】"))</f>
        <v>【82.75】</v>
      </c>
      <c r="BF6" s="21">
        <f>IF(BF7="",NA(),BF7)</f>
        <v>341.39</v>
      </c>
      <c r="BG6" s="21">
        <f t="shared" ref="BG6:BO6" si="7">IF(BG7="",NA(),BG7)</f>
        <v>362.86</v>
      </c>
      <c r="BH6" s="21">
        <f t="shared" si="7"/>
        <v>361.82</v>
      </c>
      <c r="BI6" s="21">
        <f t="shared" si="7"/>
        <v>357.39</v>
      </c>
      <c r="BJ6" s="21">
        <f t="shared" si="7"/>
        <v>340.22</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104.04</v>
      </c>
      <c r="BR6" s="21">
        <f t="shared" ref="BR6:BZ6" si="8">IF(BR7="",NA(),BR7)</f>
        <v>104.08</v>
      </c>
      <c r="BS6" s="21">
        <f t="shared" si="8"/>
        <v>103.46</v>
      </c>
      <c r="BT6" s="21">
        <f t="shared" si="8"/>
        <v>101.68</v>
      </c>
      <c r="BU6" s="21">
        <f t="shared" si="8"/>
        <v>103.88</v>
      </c>
      <c r="BV6" s="21">
        <f t="shared" si="8"/>
        <v>102.36</v>
      </c>
      <c r="BW6" s="21">
        <f t="shared" si="8"/>
        <v>103.76</v>
      </c>
      <c r="BX6" s="21">
        <f t="shared" si="8"/>
        <v>103.57</v>
      </c>
      <c r="BY6" s="21">
        <f t="shared" si="8"/>
        <v>104.04</v>
      </c>
      <c r="BZ6" s="21">
        <f t="shared" si="8"/>
        <v>103.73</v>
      </c>
      <c r="CA6" s="20" t="str">
        <f>IF(CA7="","",IF(CA7="-","【-】","【"&amp;SUBSTITUTE(TEXT(CA7,"#,##0.00"),"-","△")&amp;"】"))</f>
        <v>【97.94】</v>
      </c>
      <c r="CB6" s="21">
        <f>IF(CB7="",NA(),CB7)</f>
        <v>118.92</v>
      </c>
      <c r="CC6" s="21">
        <f t="shared" ref="CC6:CK6" si="9">IF(CC7="",NA(),CC7)</f>
        <v>119.5</v>
      </c>
      <c r="CD6" s="21">
        <f t="shared" si="9"/>
        <v>120.65</v>
      </c>
      <c r="CE6" s="21">
        <f t="shared" si="9"/>
        <v>122.94</v>
      </c>
      <c r="CF6" s="21">
        <f t="shared" si="9"/>
        <v>120.68</v>
      </c>
      <c r="CG6" s="21">
        <f t="shared" si="9"/>
        <v>114.01</v>
      </c>
      <c r="CH6" s="21">
        <f t="shared" si="9"/>
        <v>111.18</v>
      </c>
      <c r="CI6" s="21">
        <f t="shared" si="9"/>
        <v>111.78</v>
      </c>
      <c r="CJ6" s="21">
        <f t="shared" si="9"/>
        <v>112.75</v>
      </c>
      <c r="CK6" s="21">
        <f t="shared" si="9"/>
        <v>114.35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99.19</v>
      </c>
      <c r="CY6" s="21">
        <f t="shared" ref="CY6:DG6" si="11">IF(CY7="",NA(),CY7)</f>
        <v>99.21</v>
      </c>
      <c r="CZ6" s="21">
        <f t="shared" si="11"/>
        <v>99.19</v>
      </c>
      <c r="DA6" s="21">
        <f t="shared" si="11"/>
        <v>99.25</v>
      </c>
      <c r="DB6" s="21">
        <f t="shared" si="11"/>
        <v>99.24</v>
      </c>
      <c r="DC6" s="21">
        <f t="shared" si="11"/>
        <v>97.24</v>
      </c>
      <c r="DD6" s="21">
        <f t="shared" si="11"/>
        <v>97.79</v>
      </c>
      <c r="DE6" s="21">
        <f t="shared" si="11"/>
        <v>97.75</v>
      </c>
      <c r="DF6" s="21">
        <f t="shared" si="11"/>
        <v>97.83</v>
      </c>
      <c r="DG6" s="21">
        <f t="shared" si="11"/>
        <v>97.9</v>
      </c>
      <c r="DH6" s="20" t="str">
        <f>IF(DH7="","",IF(DH7="-","【-】","【"&amp;SUBSTITUTE(TEXT(DH7,"#,##0.00"),"-","△")&amp;"】"))</f>
        <v>【96.00】</v>
      </c>
      <c r="DI6" s="21">
        <f>IF(DI7="",NA(),DI7)</f>
        <v>31.14</v>
      </c>
      <c r="DJ6" s="21">
        <f t="shared" ref="DJ6:DR6" si="12">IF(DJ7="",NA(),DJ7)</f>
        <v>32.24</v>
      </c>
      <c r="DK6" s="21">
        <f t="shared" si="12"/>
        <v>32.869999999999997</v>
      </c>
      <c r="DL6" s="21">
        <f t="shared" si="12"/>
        <v>34.950000000000003</v>
      </c>
      <c r="DM6" s="21">
        <f t="shared" si="12"/>
        <v>37.119999999999997</v>
      </c>
      <c r="DN6" s="21">
        <f t="shared" si="12"/>
        <v>27.39</v>
      </c>
      <c r="DO6" s="21">
        <f t="shared" si="12"/>
        <v>30.42</v>
      </c>
      <c r="DP6" s="21">
        <f t="shared" si="12"/>
        <v>32.96</v>
      </c>
      <c r="DQ6" s="21">
        <f t="shared" si="12"/>
        <v>34.909999999999997</v>
      </c>
      <c r="DR6" s="21">
        <f t="shared" si="12"/>
        <v>36.93</v>
      </c>
      <c r="DS6" s="20" t="str">
        <f>IF(DS7="","",IF(DS7="-","【-】","【"&amp;SUBSTITUTE(TEXT(DS7,"#,##0.00"),"-","△")&amp;"】"))</f>
        <v>【42.20】</v>
      </c>
      <c r="DT6" s="21">
        <f>IF(DT7="",NA(),DT7)</f>
        <v>7.4</v>
      </c>
      <c r="DU6" s="21">
        <f t="shared" ref="DU6:EC6" si="13">IF(DU7="",NA(),DU7)</f>
        <v>7.37</v>
      </c>
      <c r="DV6" s="21">
        <f t="shared" si="13"/>
        <v>7.33</v>
      </c>
      <c r="DW6" s="21">
        <f t="shared" si="13"/>
        <v>7.39</v>
      </c>
      <c r="DX6" s="21">
        <f t="shared" si="13"/>
        <v>9.44</v>
      </c>
      <c r="DY6" s="21">
        <f t="shared" si="13"/>
        <v>5.86</v>
      </c>
      <c r="DZ6" s="21">
        <f t="shared" si="13"/>
        <v>6.66</v>
      </c>
      <c r="EA6" s="21">
        <f t="shared" si="13"/>
        <v>8.49</v>
      </c>
      <c r="EB6" s="21">
        <f t="shared" si="13"/>
        <v>10.08</v>
      </c>
      <c r="EC6" s="21">
        <f t="shared" si="13"/>
        <v>11.2</v>
      </c>
      <c r="ED6" s="20" t="str">
        <f>IF(ED7="","",IF(ED7="-","【-】","【"&amp;SUBSTITUTE(TEXT(ED7,"#,##0.00"),"-","△")&amp;"】"))</f>
        <v>【9.46】</v>
      </c>
      <c r="EE6" s="20">
        <f>IF(EE7="",NA(),EE7)</f>
        <v>0</v>
      </c>
      <c r="EF6" s="21">
        <f t="shared" ref="EF6:EN6" si="14">IF(EF7="",NA(),EF7)</f>
        <v>0.02</v>
      </c>
      <c r="EG6" s="20">
        <f t="shared" si="14"/>
        <v>0</v>
      </c>
      <c r="EH6" s="21">
        <f t="shared" si="14"/>
        <v>0.05</v>
      </c>
      <c r="EI6" s="20">
        <f t="shared" si="14"/>
        <v>0</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2">
      <c r="A7" s="14"/>
      <c r="B7" s="23">
        <v>2024</v>
      </c>
      <c r="C7" s="23">
        <v>122211</v>
      </c>
      <c r="D7" s="23">
        <v>46</v>
      </c>
      <c r="E7" s="23">
        <v>17</v>
      </c>
      <c r="F7" s="23">
        <v>1</v>
      </c>
      <c r="G7" s="23">
        <v>0</v>
      </c>
      <c r="H7" s="23" t="s">
        <v>96</v>
      </c>
      <c r="I7" s="23" t="s">
        <v>97</v>
      </c>
      <c r="J7" s="23" t="s">
        <v>98</v>
      </c>
      <c r="K7" s="23" t="s">
        <v>99</v>
      </c>
      <c r="L7" s="23" t="s">
        <v>100</v>
      </c>
      <c r="M7" s="23" t="s">
        <v>101</v>
      </c>
      <c r="N7" s="24" t="s">
        <v>102</v>
      </c>
      <c r="O7" s="24">
        <v>80.13</v>
      </c>
      <c r="P7" s="24">
        <v>92.47</v>
      </c>
      <c r="Q7" s="24">
        <v>84.72</v>
      </c>
      <c r="R7" s="24">
        <v>2101</v>
      </c>
      <c r="S7" s="24">
        <v>206692</v>
      </c>
      <c r="T7" s="24">
        <v>51.39</v>
      </c>
      <c r="U7" s="24">
        <v>4022.03</v>
      </c>
      <c r="V7" s="24">
        <v>191312</v>
      </c>
      <c r="W7" s="24">
        <v>20.43</v>
      </c>
      <c r="X7" s="24">
        <v>9364.27</v>
      </c>
      <c r="Y7" s="24">
        <v>102.37</v>
      </c>
      <c r="Z7" s="24">
        <v>102.2</v>
      </c>
      <c r="AA7" s="24">
        <v>101.84</v>
      </c>
      <c r="AB7" s="24">
        <v>100.96</v>
      </c>
      <c r="AC7" s="24">
        <v>102.24</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243.59</v>
      </c>
      <c r="AV7" s="24">
        <v>279.27999999999997</v>
      </c>
      <c r="AW7" s="24">
        <v>255.61</v>
      </c>
      <c r="AX7" s="24">
        <v>230.75</v>
      </c>
      <c r="AY7" s="24">
        <v>301.8</v>
      </c>
      <c r="AZ7" s="24">
        <v>84.84</v>
      </c>
      <c r="BA7" s="24">
        <v>88.42</v>
      </c>
      <c r="BB7" s="24">
        <v>93.63</v>
      </c>
      <c r="BC7" s="24">
        <v>100.41</v>
      </c>
      <c r="BD7" s="24">
        <v>113.88</v>
      </c>
      <c r="BE7" s="24">
        <v>82.75</v>
      </c>
      <c r="BF7" s="24">
        <v>341.39</v>
      </c>
      <c r="BG7" s="24">
        <v>362.86</v>
      </c>
      <c r="BH7" s="24">
        <v>361.82</v>
      </c>
      <c r="BI7" s="24">
        <v>357.39</v>
      </c>
      <c r="BJ7" s="24">
        <v>340.22</v>
      </c>
      <c r="BK7" s="24">
        <v>565.62</v>
      </c>
      <c r="BL7" s="24">
        <v>544.61</v>
      </c>
      <c r="BM7" s="24">
        <v>525.07000000000005</v>
      </c>
      <c r="BN7" s="24">
        <v>499.16</v>
      </c>
      <c r="BO7" s="24">
        <v>481.58</v>
      </c>
      <c r="BP7" s="24">
        <v>602.55999999999995</v>
      </c>
      <c r="BQ7" s="24">
        <v>104.04</v>
      </c>
      <c r="BR7" s="24">
        <v>104.08</v>
      </c>
      <c r="BS7" s="24">
        <v>103.46</v>
      </c>
      <c r="BT7" s="24">
        <v>101.68</v>
      </c>
      <c r="BU7" s="24">
        <v>103.88</v>
      </c>
      <c r="BV7" s="24">
        <v>102.36</v>
      </c>
      <c r="BW7" s="24">
        <v>103.76</v>
      </c>
      <c r="BX7" s="24">
        <v>103.57</v>
      </c>
      <c r="BY7" s="24">
        <v>104.04</v>
      </c>
      <c r="BZ7" s="24">
        <v>103.73</v>
      </c>
      <c r="CA7" s="24">
        <v>97.94</v>
      </c>
      <c r="CB7" s="24">
        <v>118.92</v>
      </c>
      <c r="CC7" s="24">
        <v>119.5</v>
      </c>
      <c r="CD7" s="24">
        <v>120.65</v>
      </c>
      <c r="CE7" s="24">
        <v>122.94</v>
      </c>
      <c r="CF7" s="24">
        <v>120.68</v>
      </c>
      <c r="CG7" s="24">
        <v>114.01</v>
      </c>
      <c r="CH7" s="24">
        <v>111.18</v>
      </c>
      <c r="CI7" s="24">
        <v>111.78</v>
      </c>
      <c r="CJ7" s="24">
        <v>112.75</v>
      </c>
      <c r="CK7" s="24">
        <v>114.35</v>
      </c>
      <c r="CL7" s="24">
        <v>140.97999999999999</v>
      </c>
      <c r="CM7" s="24" t="s">
        <v>102</v>
      </c>
      <c r="CN7" s="24" t="s">
        <v>102</v>
      </c>
      <c r="CO7" s="24" t="s">
        <v>102</v>
      </c>
      <c r="CP7" s="24" t="s">
        <v>102</v>
      </c>
      <c r="CQ7" s="24" t="s">
        <v>102</v>
      </c>
      <c r="CR7" s="24">
        <v>67.709999999999994</v>
      </c>
      <c r="CS7" s="24">
        <v>67.13</v>
      </c>
      <c r="CT7" s="24">
        <v>66.819999999999993</v>
      </c>
      <c r="CU7" s="24">
        <v>65.98</v>
      </c>
      <c r="CV7" s="24">
        <v>66.27</v>
      </c>
      <c r="CW7" s="24">
        <v>60.13</v>
      </c>
      <c r="CX7" s="24">
        <v>99.19</v>
      </c>
      <c r="CY7" s="24">
        <v>99.21</v>
      </c>
      <c r="CZ7" s="24">
        <v>99.19</v>
      </c>
      <c r="DA7" s="24">
        <v>99.25</v>
      </c>
      <c r="DB7" s="24">
        <v>99.24</v>
      </c>
      <c r="DC7" s="24">
        <v>97.24</v>
      </c>
      <c r="DD7" s="24">
        <v>97.79</v>
      </c>
      <c r="DE7" s="24">
        <v>97.75</v>
      </c>
      <c r="DF7" s="24">
        <v>97.83</v>
      </c>
      <c r="DG7" s="24">
        <v>97.9</v>
      </c>
      <c r="DH7" s="24">
        <v>96</v>
      </c>
      <c r="DI7" s="24">
        <v>31.14</v>
      </c>
      <c r="DJ7" s="24">
        <v>32.24</v>
      </c>
      <c r="DK7" s="24">
        <v>32.869999999999997</v>
      </c>
      <c r="DL7" s="24">
        <v>34.950000000000003</v>
      </c>
      <c r="DM7" s="24">
        <v>37.119999999999997</v>
      </c>
      <c r="DN7" s="24">
        <v>27.39</v>
      </c>
      <c r="DO7" s="24">
        <v>30.42</v>
      </c>
      <c r="DP7" s="24">
        <v>32.96</v>
      </c>
      <c r="DQ7" s="24">
        <v>34.909999999999997</v>
      </c>
      <c r="DR7" s="24">
        <v>36.93</v>
      </c>
      <c r="DS7" s="24">
        <v>42.2</v>
      </c>
      <c r="DT7" s="24">
        <v>7.4</v>
      </c>
      <c r="DU7" s="24">
        <v>7.37</v>
      </c>
      <c r="DV7" s="24">
        <v>7.33</v>
      </c>
      <c r="DW7" s="24">
        <v>7.39</v>
      </c>
      <c r="DX7" s="24">
        <v>9.44</v>
      </c>
      <c r="DY7" s="24">
        <v>5.86</v>
      </c>
      <c r="DZ7" s="24">
        <v>6.66</v>
      </c>
      <c r="EA7" s="24">
        <v>8.49</v>
      </c>
      <c r="EB7" s="24">
        <v>10.08</v>
      </c>
      <c r="EC7" s="24">
        <v>11.2</v>
      </c>
      <c r="ED7" s="24">
        <v>9.4600000000000009</v>
      </c>
      <c r="EE7" s="24">
        <v>0</v>
      </c>
      <c r="EF7" s="24">
        <v>0.02</v>
      </c>
      <c r="EG7" s="24">
        <v>0</v>
      </c>
      <c r="EH7" s="24">
        <v>0.05</v>
      </c>
      <c r="EI7" s="24">
        <v>0</v>
      </c>
      <c r="EJ7" s="24">
        <v>0.19</v>
      </c>
      <c r="EK7" s="24">
        <v>0.14000000000000001</v>
      </c>
      <c r="EL7" s="24">
        <v>0.15</v>
      </c>
      <c r="EM7" s="24">
        <v>0.12</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2026-01-26T05:51:07Z</cp:lastPrinted>
  <dcterms:created xsi:type="dcterms:W3CDTF">2025-12-23T05:59:11Z</dcterms:created>
  <dcterms:modified xsi:type="dcterms:W3CDTF">2026-02-16T06:30:44Z</dcterms:modified>
  <cp:category/>
</cp:coreProperties>
</file>