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36ECCA22-C6FD-4757-B65A-15BC28FC8B33}" xr6:coauthVersionLast="47" xr6:coauthVersionMax="47" xr10:uidLastSave="{00000000-0000-0000-0000-000000000000}"/>
  <workbookProtection workbookAlgorithmName="SHA-512" workbookHashValue="kcJD6TBmRawo2AO1EaU230bTGvgFSFhn9SReuBBktaY+uZuPtmode+ceCxcEdx/7IpxG+NHMtJcxvpgSBlyA1w==" workbookSaltValue="R84U4EcxvzWUtToS95/aH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W10" i="4"/>
  <c r="B10" i="4"/>
  <c r="BB8" i="4"/>
  <c r="AT8" i="4"/>
  <c r="AL8" i="4"/>
  <c r="AD8" i="4"/>
  <c r="W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<sst xmlns="http://schemas.openxmlformats.org/spreadsheetml/2006/main" count="228" uniqueCount="112">
  <si>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</si>
  <si>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</si>
  <si>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</si>
  <si>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</si>
  <si>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</si>
  <si>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</si>
  <si>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</si>
  <si>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</si>
  <si>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</si>
  <si>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</si>
  <si>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</si>
  <si>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</si>
  <si>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</si>
  <si>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</si>
  <si>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</si>
  <si>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</si>
  <si>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</si>
  <si>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</si>
  <si>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</si>
  <si>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</si>
  <si>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</si>
  <si>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</si>
  <si>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</si>
  <si>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</si>
  <si>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</si>
  <si>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</si>
  <si>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</si>
  <si>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</si>
  <si>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</si>
  <si>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</si>
  <si>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</si>
  <si>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</si>
  <si>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</si>
  <si>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</si>
  <si>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</si>
  <si>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</si>
  <si>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</si>
  <si>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</si>
  <si>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</si>
  <si>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</si>
  <si>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</si>
  <si>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</si>
  <si>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</si>
  <si>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</si>
  <si>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</si>
  <si>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</si>
  <si>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</si>
  <si>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</si>
  <si>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</si>
  <si>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</si>
  <si>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</si>
  <si>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</si>
  <si>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</si>
  <si>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</si>
  <si>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</si>
  <si>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</si>
  <si>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</si>
  <si>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</si>
  <si>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</si>
  <si>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</si>
  <si>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</si>
  <si>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</si>
  <si>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</si>
  <si>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</si>
  <si>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</si>
  <si>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</si>
  <si>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</si>
  <si>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</si>
  <si>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</si>
  <si>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</si>
  <si>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</si>
  <si>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</si>
  <si>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</si>
  <si>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</si>
  <si>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</si>
  <si>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</si>
  <si>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</si>
  <si>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</si>
  <si>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</si>
  <si>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</si>
  <si>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</si>
  <si>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</si>
  <si>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</si>
  <si>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</si>
  <si>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</si>
  <si>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</si>
  <si>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</si>
  <si>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</si>
  <si>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</si>
  <si>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</si>
  <si>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</si>
  <si>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</si>
  <si>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</si>
  <si>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</si>
  <si>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</si>
  <si>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</si>
  <si>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</si>
  <si>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</si>
  <si>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</si>
  <si>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</si>
  <si>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</si>
  <si>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</si>
  <si>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</si>
  <si>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</si>
  <si>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</si>
  <si>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</si>
  <si>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</si>
  <si>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</si>
  <si>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</si>
  <si>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も水需要の減少が見込まれる一方で、老朽化した浄・給水場や管路の更新に多額の事業費を要することとなり、更新費用の財源として企業債を活用している状況がある。令和元年10月に水道料金を改定（増額）し給水収益の確保を図ったが、引き続き、毎年度の収支状況や将来の事業計画を確認しながら、適正な給水収益の確保に努める必要がある。
　将来にわたり安定的に事業を継続していくための取組みを示している「第2次八千代市水道事業経営戦略」の見直しを行っているところであり、適正な給水収益を確保しながら、浄・給水場の統廃合や管路の更新等を計画的に進め、経営基盤の強化を図っていく。</t>
    <rPh sb="67" eb="69">
      <t>カツヨウ</t>
    </rPh>
    <rPh sb="212" eb="214">
      <t>ミナオ</t>
    </rPh>
    <rPh sb="216" eb="217">
      <t>オコナ</t>
    </rPh>
    <phoneticPr fontId="4"/>
  </si>
  <si>
    <t>①有形固定資産減価償却率は、施設改良工事などの完成に伴い償却対象資産が増加したが、減価償却が進み、減価償却累計額が増加したことにより前年度を上回っている。
②管路経年化率は、老朽化した管路が増加し、微増傾向にあるが、類似団体平均値を下回っている。
③管路更新率は、前年度を下回ったが、概ね類似団体平均値と近い数値になっている。今後も引き続き、老朽化が進んでいる浄・給水場の更新とバランスをとりながら、管路の更新を行っていく必要がある。</t>
    <rPh sb="41" eb="43">
      <t>ゲンカ</t>
    </rPh>
    <rPh sb="43" eb="45">
      <t>ショウキャク</t>
    </rPh>
    <rPh sb="46" eb="47">
      <t>スス</t>
    </rPh>
    <rPh sb="49" eb="51">
      <t>ゲンカ</t>
    </rPh>
    <rPh sb="51" eb="53">
      <t>ショウキャク</t>
    </rPh>
    <rPh sb="53" eb="56">
      <t>ルイケイガク</t>
    </rPh>
    <rPh sb="57" eb="59">
      <t>ゾウカ</t>
    </rPh>
    <rPh sb="66" eb="69">
      <t>ゼンネンド</t>
    </rPh>
    <rPh sb="70" eb="72">
      <t>ウワマワ</t>
    </rPh>
    <rPh sb="132" eb="135">
      <t>ゼンネンド</t>
    </rPh>
    <rPh sb="136" eb="138">
      <t>シタマワ</t>
    </rPh>
    <rPh sb="142" eb="143">
      <t>オオム</t>
    </rPh>
    <phoneticPr fontId="4"/>
  </si>
  <si>
    <t>①経常収支比率は、収益の増加及び費用の減少により前年度を上回っており、100％以上を維持するとともに類似団体平均値を上回っている。
③流動比率は、前年度と同程度となっており、類似団体平均値を下回っている。今後、老朽施設の更新等に多額の費用を要するとともに、企業債借入額も増加していくことが見込まれるため、適正な給水収益の確保等により、短期的な債務に対する支払能力を確保していく必要がある。
④企業債残高対給水収益比率は、企業債借入額の減少及び給水収益の増加により、前年度に比べて下回っているものの、高い水準であり、施設の更新費用の財源を企業債に大きく依存している状況である。
⑤料金回収率は、給水収益の増加により供給単価が増加したが、給水原価の増加により、前年度及び100％を下回っている。
⑥給水原価は、費用は減少したが、長期前受金戻入が減少したことにより、前年度を上回っており、類似団体平均値よりも高い状況である。
⑦施設利用率は、類似団体平均値を上回っているが、将来的な水需要の減少が見込まれているため、浄・給水場の統廃合等により、さらなる施設運用の効率化を図っていく必要がある。
⑧有収率は、有収水量の増加により前年度を上回っている。</t>
    <rPh sb="1" eb="3">
      <t>ケイジョウ</t>
    </rPh>
    <rPh sb="3" eb="5">
      <t>シュウシ</t>
    </rPh>
    <rPh sb="5" eb="7">
      <t>ヒリツ</t>
    </rPh>
    <rPh sb="9" eb="11">
      <t>シュウエキ</t>
    </rPh>
    <rPh sb="12" eb="14">
      <t>ゾウカ</t>
    </rPh>
    <rPh sb="14" eb="15">
      <t>オヨ</t>
    </rPh>
    <rPh sb="16" eb="18">
      <t>ヒヨウ</t>
    </rPh>
    <rPh sb="19" eb="21">
      <t>ゲンショウ</t>
    </rPh>
    <rPh sb="24" eb="27">
      <t>ゼンネンド</t>
    </rPh>
    <rPh sb="28" eb="30">
      <t>ウワマワ</t>
    </rPh>
    <rPh sb="39" eb="41">
      <t>イジョウ</t>
    </rPh>
    <rPh sb="42" eb="44">
      <t>イジ</t>
    </rPh>
    <rPh sb="50" eb="52">
      <t>ルイジ</t>
    </rPh>
    <rPh sb="52" eb="54">
      <t>ダンタイ</t>
    </rPh>
    <rPh sb="54" eb="56">
      <t>ヘイキン</t>
    </rPh>
    <rPh sb="56" eb="57">
      <t>アタイ</t>
    </rPh>
    <rPh sb="58" eb="60">
      <t>ウワマワ</t>
    </rPh>
    <rPh sb="73" eb="76">
      <t>ゼンネンド</t>
    </rPh>
    <rPh sb="77" eb="80">
      <t>ドウテイド</t>
    </rPh>
    <rPh sb="239" eb="241">
      <t>シタマワ</t>
    </rPh>
    <rPh sb="249" eb="250">
      <t>タカ</t>
    </rPh>
    <rPh sb="251" eb="253">
      <t>スイジュン</t>
    </rPh>
    <rPh sb="257" eb="259">
      <t>シセツ</t>
    </rPh>
    <rPh sb="260" eb="262">
      <t>コウシン</t>
    </rPh>
    <rPh sb="262" eb="264">
      <t>ヒヨウ</t>
    </rPh>
    <rPh sb="265" eb="267">
      <t>ザイゲン</t>
    </rPh>
    <rPh sb="268" eb="271">
      <t>キギョウサイ</t>
    </rPh>
    <rPh sb="272" eb="273">
      <t>オオ</t>
    </rPh>
    <rPh sb="275" eb="277">
      <t>イゾン</t>
    </rPh>
    <rPh sb="281" eb="283">
      <t>ジョウキョウ</t>
    </rPh>
    <rPh sb="306" eb="310">
      <t>キョウキュウタンカ</t>
    </rPh>
    <rPh sb="311" eb="313">
      <t>ゾウカ</t>
    </rPh>
    <rPh sb="322" eb="324">
      <t>ゾウカ</t>
    </rPh>
    <rPh sb="331" eb="332">
      <t>オヨ</t>
    </rPh>
    <rPh sb="356" eb="358">
      <t>ゲンショウ</t>
    </rPh>
    <rPh sb="362" eb="364">
      <t>チョウキ</t>
    </rPh>
    <rPh sb="364" eb="367">
      <t>マエウケキン</t>
    </rPh>
    <rPh sb="367" eb="369">
      <t>レイニュウ</t>
    </rPh>
    <rPh sb="370" eb="372">
      <t>ゲンショウ</t>
    </rPh>
    <rPh sb="380" eb="383">
      <t>ゼンネンド</t>
    </rPh>
    <rPh sb="384" eb="386">
      <t>ウワマワ</t>
    </rPh>
    <rPh sb="391" eb="395">
      <t>ルイジダンタイ</t>
    </rPh>
    <rPh sb="395" eb="397">
      <t>ヘイキン</t>
    </rPh>
    <rPh sb="401" eb="402">
      <t>タカ</t>
    </rPh>
    <rPh sb="403" eb="405">
      <t>ジョウキョウ</t>
    </rPh>
    <rPh sb="505" eb="507">
      <t>ゾウカ</t>
    </rPh>
    <rPh sb="514" eb="516">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</si>
</sst>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176" fontId="1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0.54</c:v>
                </c:pt>
                <c:pt idx="2">
                  <c:v>0.84</c:v>
                </c:pt>
                <c:pt idx="3">
                  <c:v>0.63</c:v>
                </c:pt>
                <c:pt idx="4">
                  <c:v>0.36</c:v>
                </c:pt>
              </c:numCache>
            </c:numRef>
          </c:val>
          <c:extLst>
            <c:ext xmlns:c16="http://schemas.microsoft.com/office/drawing/2014/chart" uri="{C3380CC4-5D6E-409C-BE32-E72D297353CC}">
              <c16:uniqueId val="{00000000-EB86-496B-8BE8-724A0BCFEA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B86-496B-8BE8-724A0BCFEA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80.52</c:v>
                </c:pt>
                <c:pt idx="1">
                  <c:v>79.930000000000007</c:v>
                </c:pt>
                <c:pt idx="2">
                  <c:v>78.8</c:v>
                </c:pt>
                <c:pt idx="3">
                  <c:v>79.150000000000006</c:v>
                </c:pt>
                <c:pt idx="4">
                  <c:v>79.34</c:v>
                </c:pt>
              </c:numCache>
            </c:numRef>
          </c:val>
          <c:extLst>
            <c:ext xmlns:c16="http://schemas.microsoft.com/office/drawing/2014/chart" uri="{C3380CC4-5D6E-409C-BE32-E72D297353CC}">
              <c16:uniqueId val="{00000000-B3CB-4517-B835-09ED10F5D9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B3CB-4517-B835-09ED10F5D9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95.77</c:v>
                </c:pt>
                <c:pt idx="1">
                  <c:v>96.38</c:v>
                </c:pt>
                <c:pt idx="2">
                  <c:v>96.91</c:v>
                </c:pt>
                <c:pt idx="3">
                  <c:v>95.52</c:v>
                </c:pt>
                <c:pt idx="4">
                  <c:v>96.01</c:v>
                </c:pt>
              </c:numCache>
            </c:numRef>
          </c:val>
          <c:extLst>
            <c:ext xmlns:c16="http://schemas.microsoft.com/office/drawing/2014/chart" uri="{C3380CC4-5D6E-409C-BE32-E72D297353CC}">
              <c16:uniqueId val="{00000000-F5C5-4411-9292-908F8BF5D9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5C5-4411-9292-908F8BF5D9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123.05</c:v>
                </c:pt>
                <c:pt idx="1">
                  <c:v>119.2</c:v>
                </c:pt>
                <c:pt idx="2">
                  <c:v>113.76</c:v>
                </c:pt>
                <c:pt idx="3">
                  <c:v>111.72</c:v>
                </c:pt>
                <c:pt idx="4">
                  <c:v>114.7</c:v>
                </c:pt>
              </c:numCache>
            </c:numRef>
          </c:val>
          <c:extLst>
            <c:ext xmlns:c16="http://schemas.microsoft.com/office/drawing/2014/chart" uri="{C3380CC4-5D6E-409C-BE32-E72D297353CC}">
              <c16:uniqueId val="{00000000-B9D1-4691-B4E0-271CB62162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9D1-4691-B4E0-271CB62162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43.45</c:v>
                </c:pt>
                <c:pt idx="1">
                  <c:v>44.72</c:v>
                </c:pt>
                <c:pt idx="2">
                  <c:v>44.5</c:v>
                </c:pt>
                <c:pt idx="3">
                  <c:v>42.57</c:v>
                </c:pt>
                <c:pt idx="4">
                  <c:v>43.54</c:v>
                </c:pt>
              </c:numCache>
            </c:numRef>
          </c:val>
          <c:extLst>
            <c:ext xmlns:c16="http://schemas.microsoft.com/office/drawing/2014/chart" uri="{C3380CC4-5D6E-409C-BE32-E72D297353CC}">
              <c16:uniqueId val="{00000000-CA46-4787-83A4-AEBF9E7E75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A46-4787-83A4-AEBF9E7E75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11.27</c:v>
                </c:pt>
                <c:pt idx="1">
                  <c:v>12.11</c:v>
                </c:pt>
                <c:pt idx="2">
                  <c:v>13.84</c:v>
                </c:pt>
                <c:pt idx="3">
                  <c:v>15.15</c:v>
                </c:pt>
                <c:pt idx="4">
                  <c:v>16.71</c:v>
                </c:pt>
              </c:numCache>
            </c:numRef>
          </c:val>
          <c:extLst>
            <c:ext xmlns:c16="http://schemas.microsoft.com/office/drawing/2014/chart" uri="{C3380CC4-5D6E-409C-BE32-E72D297353CC}">
              <c16:uniqueId val="{00000000-7D44-4A7F-9D6C-9C9807B9F90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7D44-4A7F-9D6C-9C9807B9F90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AF-4904-900B-6F82F7B50C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CAF-4904-900B-6F82F7B50C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315.61</c:v>
                </c:pt>
                <c:pt idx="1">
                  <c:v>344.56</c:v>
                </c:pt>
                <c:pt idx="2">
                  <c:v>282.23</c:v>
                </c:pt>
                <c:pt idx="3">
                  <c:v>217.23</c:v>
                </c:pt>
                <c:pt idx="4">
                  <c:v>218.7</c:v>
                </c:pt>
              </c:numCache>
            </c:numRef>
          </c:val>
          <c:extLst>
            <c:ext xmlns:c16="http://schemas.microsoft.com/office/drawing/2014/chart" uri="{C3380CC4-5D6E-409C-BE32-E72D297353CC}">
              <c16:uniqueId val="{00000000-7DF6-4E97-AC23-167DECE727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7DF6-4E97-AC23-167DECE727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410.6</c:v>
                </c:pt>
                <c:pt idx="1">
                  <c:v>416.08</c:v>
                </c:pt>
                <c:pt idx="2">
                  <c:v>558.91999999999996</c:v>
                </c:pt>
                <c:pt idx="3">
                  <c:v>486.53</c:v>
                </c:pt>
                <c:pt idx="4">
                  <c:v>470.69</c:v>
                </c:pt>
              </c:numCache>
            </c:numRef>
          </c:val>
          <c:extLst>
            <c:ext xmlns:c16="http://schemas.microsoft.com/office/drawing/2014/chart" uri="{C3380CC4-5D6E-409C-BE32-E72D297353CC}">
              <c16:uniqueId val="{00000000-93FD-403B-AA70-0BBD707BAD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93FD-403B-AA70-0BBD707BAD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108.22</c:v>
                </c:pt>
                <c:pt idx="1">
                  <c:v>104.22</c:v>
                </c:pt>
                <c:pt idx="2">
                  <c:v>82.26</c:v>
                </c:pt>
                <c:pt idx="3">
                  <c:v>91.42</c:v>
                </c:pt>
                <c:pt idx="4">
                  <c:v>90.86</c:v>
                </c:pt>
              </c:numCache>
            </c:numRef>
          </c:val>
          <c:extLst>
            <c:ext xmlns:c16="http://schemas.microsoft.com/office/drawing/2014/chart" uri="{C3380CC4-5D6E-409C-BE32-E72D297353CC}">
              <c16:uniqueId val="{00000000-4357-44DD-AE6F-CE615D91CE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357-44DD-AE6F-CE615D91CE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158.19</c:v>
                </c:pt>
                <c:pt idx="1">
                  <c:v>165.95</c:v>
                </c:pt>
                <c:pt idx="2">
                  <c:v>174.25</c:v>
                </c:pt>
                <c:pt idx="3">
                  <c:v>178.91</c:v>
                </c:pt>
                <c:pt idx="4">
                  <c:v>181.17</c:v>
                </c:pt>
              </c:numCache>
            </c:numRef>
          </c:val>
          <c:extLst>
            <c:ext xmlns:c16="http://schemas.microsoft.com/office/drawing/2014/chart" uri="{C3380CC4-5D6E-409C-BE32-E72D297353CC}">
              <c16:uniqueId val="{00000000-1F84-447C-A2F5-C7F26AC3A8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1F84-447C-A2F5-C7F26AC3A8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2">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2">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3" t="str">
        <f>データ!H6</f>
        <v>千葉県　八千代市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72"/>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5" t="s">
        <v>9</v>
      </c>
      <c r="BM7" s="86"/>
      <c r="BN7" s="86"/>
      <c r="BO7" s="86"/>
      <c r="BP7" s="86"/>
      <c r="BQ7" s="86"/>
      <c r="BR7" s="86"/>
      <c r="BS7" s="86"/>
      <c r="BT7" s="86"/>
      <c r="BU7" s="86"/>
      <c r="BV7" s="86"/>
      <c r="BW7" s="86"/>
      <c r="BX7" s="86"/>
      <c r="BY7" s="87"/>
    </row>
    <row r="8" spans="1:78" ht="18.75" customHeight="1" x14ac:dyDescent="0.2">
      <c r="A8" s="2"/>
      <c r="B8" s="78" t="str">
        <f>データ!$I$6</f>
        <v>法適用</v>
      </c>
      <c r="C8" s="79"/>
      <c r="D8" s="79"/>
      <c r="E8" s="79"/>
      <c r="F8" s="79"/>
      <c r="G8" s="79"/>
      <c r="H8" s="79"/>
      <c r="I8" s="78" t="str">
        <f>データ!$J$6</f>
        <v>水道事業</v>
      </c>
      <c r="J8" s="79"/>
      <c r="K8" s="79"/>
      <c r="L8" s="79"/>
      <c r="M8" s="79"/>
      <c r="N8" s="79"/>
      <c r="O8" s="80"/>
      <c r="P8" s="81" t="str">
        <f>データ!$K$6</f>
        <v>末端給水事業</v>
      </c>
      <c r="Q8" s="81"/>
      <c r="R8" s="81"/>
      <c r="S8" s="81"/>
      <c r="T8" s="81"/>
      <c r="U8" s="81"/>
      <c r="V8" s="81"/>
      <c r="W8" s="81" t="str">
        <f>データ!$L$6</f>
        <v>A2</v>
      </c>
      <c r="X8" s="81"/>
      <c r="Y8" s="81"/>
      <c r="Z8" s="81"/>
      <c r="AA8" s="81"/>
      <c r="AB8" s="81"/>
      <c r="AC8" s="81"/>
      <c r="AD8" s="81" t="str">
        <f>データ!$M$6</f>
        <v>自治体職員</v>
      </c>
      <c r="AE8" s="81"/>
      <c r="AF8" s="81"/>
      <c r="AG8" s="81"/>
      <c r="AH8" s="81"/>
      <c r="AI8" s="81"/>
      <c r="AJ8" s="81"/>
      <c r="AK8" s="2"/>
      <c r="AL8" s="73">
        <f>データ!$R$6</f>
        <v>206692</v>
      </c>
      <c r="AM8" s="73"/>
      <c r="AN8" s="73"/>
      <c r="AO8" s="73"/>
      <c r="AP8" s="73"/>
      <c r="AQ8" s="73"/>
      <c r="AR8" s="73"/>
      <c r="AS8" s="73"/>
      <c r="AT8" s="36">
        <f>データ!$S$6</f>
        <v>51.39</v>
      </c>
      <c r="AU8" s="37"/>
      <c r="AV8" s="37"/>
      <c r="AW8" s="37"/>
      <c r="AX8" s="37"/>
      <c r="AY8" s="37"/>
      <c r="AZ8" s="37"/>
      <c r="BA8" s="37"/>
      <c r="BB8" s="54">
        <f>データ!$T$6</f>
        <v>4022.03</v>
      </c>
      <c r="BC8" s="54"/>
      <c r="BD8" s="54"/>
      <c r="BE8" s="54"/>
      <c r="BF8" s="54"/>
      <c r="BG8" s="54"/>
      <c r="BH8" s="54"/>
      <c r="BI8" s="54"/>
      <c r="BJ8" s="3"/>
      <c r="BK8" s="3"/>
      <c r="BL8" s="74" t="s">
        <v>10</v>
      </c>
      <c r="BM8" s="75"/>
      <c r="BN8" s="76" t="s">
        <v>11</v>
      </c>
      <c r="BO8" s="76"/>
      <c r="BP8" s="76"/>
      <c r="BQ8" s="76"/>
      <c r="BR8" s="76"/>
      <c r="BS8" s="76"/>
      <c r="BT8" s="76"/>
      <c r="BU8" s="76"/>
      <c r="BV8" s="76"/>
      <c r="BW8" s="76"/>
      <c r="BX8" s="76"/>
      <c r="BY8" s="77"/>
    </row>
    <row r="9" spans="1:78" ht="18.75" customHeight="1" x14ac:dyDescent="0.2">
      <c r="A9" s="2"/>
      <c r="B9" s="44" t="s">
        <v>12</v>
      </c>
      <c r="C9" s="45"/>
      <c r="D9" s="45"/>
      <c r="E9" s="45"/>
      <c r="F9" s="45"/>
      <c r="G9" s="45"/>
      <c r="H9" s="45"/>
      <c r="I9" s="44" t="s">
        <v>13</v>
      </c>
      <c r="J9" s="45"/>
      <c r="K9" s="45"/>
      <c r="L9" s="45"/>
      <c r="M9" s="45"/>
      <c r="N9" s="45"/>
      <c r="O9" s="72"/>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67.739999999999995</v>
      </c>
      <c r="J10" s="37"/>
      <c r="K10" s="37"/>
      <c r="L10" s="37"/>
      <c r="M10" s="37"/>
      <c r="N10" s="37"/>
      <c r="O10" s="70"/>
      <c r="P10" s="54">
        <f>データ!$P$6</f>
        <v>99.17</v>
      </c>
      <c r="Q10" s="54"/>
      <c r="R10" s="54"/>
      <c r="S10" s="54"/>
      <c r="T10" s="54"/>
      <c r="U10" s="54"/>
      <c r="V10" s="54"/>
      <c r="W10" s="71">
        <f>データ!$Q$6</f>
        <v>2420</v>
      </c>
      <c r="X10" s="71"/>
      <c r="Y10" s="71"/>
      <c r="Z10" s="71"/>
      <c r="AA10" s="71"/>
      <c r="AB10" s="71"/>
      <c r="AC10" s="71"/>
      <c r="AD10" s="2"/>
      <c r="AE10" s="2"/>
      <c r="AF10" s="2"/>
      <c r="AG10" s="2"/>
      <c r="AH10" s="2"/>
      <c r="AI10" s="2"/>
      <c r="AJ10" s="2"/>
      <c r="AK10" s="2"/>
      <c r="AL10" s="71">
        <f>データ!$U$6</f>
        <v>205175</v>
      </c>
      <c r="AM10" s="71"/>
      <c r="AN10" s="71"/>
      <c r="AO10" s="71"/>
      <c r="AP10" s="71"/>
      <c r="AQ10" s="71"/>
      <c r="AR10" s="71"/>
      <c r="AS10" s="71"/>
      <c r="AT10" s="36">
        <f>データ!$V$6</f>
        <v>45.53</v>
      </c>
      <c r="AU10" s="37"/>
      <c r="AV10" s="37"/>
      <c r="AW10" s="37"/>
      <c r="AX10" s="37"/>
      <c r="AY10" s="37"/>
      <c r="AZ10" s="37"/>
      <c r="BA10" s="37"/>
      <c r="BB10" s="54">
        <f>データ!$W$6</f>
        <v>4506.37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64" t="s">
        <v>25</v>
      </c>
      <c r="BM14" s="65"/>
      <c r="BN14" s="65"/>
      <c r="BO14" s="65"/>
      <c r="BP14" s="65"/>
      <c r="BQ14" s="65"/>
      <c r="BR14" s="65"/>
      <c r="BS14" s="65"/>
      <c r="BT14" s="65"/>
      <c r="BU14" s="65"/>
      <c r="BV14" s="65"/>
      <c r="BW14" s="65"/>
      <c r="BX14" s="65"/>
      <c r="BY14" s="65"/>
      <c r="BZ14" s="66"/>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kQwC3Z2xNbLWK04ekBXHQtdf3KXrP3DbHIHzwXz1eZ+jddwRCul7ZeWMERpDqpj4++QLfv3uENjpJzDLrpFeA==" saltValue="hCzFjdUhE3Mb3TqSJ4G5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122211</v>
      </c>
      <c r="D6" s="20">
        <f t="shared" si="3"/>
        <v>46</v>
      </c>
      <c r="E6" s="20">
        <f t="shared" si="3"/>
        <v>1</v>
      </c>
      <c r="F6" s="20">
        <f t="shared" si="3"/>
        <v>0</v>
      </c>
      <c r="G6" s="20">
        <f t="shared" si="3"/>
        <v>1</v>
      </c>
      <c r="H6" s="20" t="str">
        <f t="shared" si="3"/>
        <v>千葉県　八千代市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67.739999999999995</v>
      </c>
      <c r="P6" s="21">
        <f t="shared" si="3"/>
        <v>99.17</v>
      </c>
      <c r="Q6" s="21">
        <f t="shared" si="3"/>
        <v>2420</v>
      </c>
      <c r="R6" s="21">
        <f t="shared" si="3"/>
        <v>206692</v>
      </c>
      <c r="S6" s="21">
        <f t="shared" si="3"/>
        <v>51.39</v>
      </c>
      <c r="T6" s="21">
        <f t="shared" si="3"/>
        <v>4022.03</v>
      </c>
      <c r="U6" s="21">
        <f t="shared" si="3"/>
        <v>205175</v>
      </c>
      <c r="V6" s="21">
        <f t="shared" si="3"/>
        <v>45.53</v>
      </c>
      <c r="W6" s="21">
        <f t="shared" si="3"/>
        <v>4506.37</v>
      </c>
      <c r="X6" s="22">
        <f>IF(X7="",NA(),X7)</f>
        <v>123.05</v>
      </c>
      <c r="Y6" s="22">
        <f t="shared" ref="Y6:AG6" si="4">IF(Y7="",NA(),Y7)</f>
        <v>119.2</v>
      </c>
      <c r="Z6" s="22">
        <f t="shared" si="4"/>
        <v>113.76</v>
      </c>
      <c r="AA6" s="22">
        <f t="shared" si="4"/>
        <v>111.72</v>
      </c>
      <c r="AB6" s="22">
        <f t="shared" si="4"/>
        <v>114.7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315.61</v>
      </c>
      <c r="AU6" s="22">
        <f t="shared" ref="AU6:BC6" si="6">IF(AU7="",NA(),AU7)</f>
        <v>344.56</v>
      </c>
      <c r="AV6" s="22">
        <f t="shared" si="6"/>
        <v>282.23</v>
      </c>
      <c r="AW6" s="22">
        <f t="shared" si="6"/>
        <v>217.23</v>
      </c>
      <c r="AX6" s="22">
        <f t="shared" si="6"/>
        <v>218.7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410.6</v>
      </c>
      <c r="BF6" s="22">
        <f t="shared" ref="BF6:BN6" si="7">IF(BF7="",NA(),BF7)</f>
        <v>416.08</v>
      </c>
      <c r="BG6" s="22">
        <f t="shared" si="7"/>
        <v>558.91999999999996</v>
      </c>
      <c r="BH6" s="22">
        <f t="shared" si="7"/>
        <v>486.53</v>
      </c>
      <c r="BI6" s="22">
        <f t="shared" si="7"/>
        <v>470.69</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108.22</v>
      </c>
      <c r="BQ6" s="22">
        <f t="shared" ref="BQ6:BY6" si="8">IF(BQ7="",NA(),BQ7)</f>
        <v>104.22</v>
      </c>
      <c r="BR6" s="22">
        <f t="shared" si="8"/>
        <v>82.26</v>
      </c>
      <c r="BS6" s="22">
        <f t="shared" si="8"/>
        <v>91.42</v>
      </c>
      <c r="BT6" s="22">
        <f t="shared" si="8"/>
        <v>90.86</v>
      </c>
      <c r="BU6" s="22">
        <f t="shared" si="8"/>
        <v>103.75</v>
      </c>
      <c r="BV6" s="22">
        <f t="shared" si="8"/>
        <v>105.3</v>
      </c>
      <c r="BW6" s="22">
        <f t="shared" si="8"/>
        <v>99.41</v>
      </c>
      <c r="BX6" s="22">
        <f t="shared" si="8"/>
        <v>101.11</v>
      </c>
      <c r="BY6" s="22">
        <f t="shared" si="8"/>
        <v>102.03</v>
      </c>
      <c r="BZ6" s="21" t="str">
        <f>IF(BZ7="","",IF(BZ7="-","【-】","【"&amp;SUBSTITUTE(TEXT(BZ7,"#,##0.00"),"-","△")&amp;"】"))</f>
        <v>【97.59】</v>
      </c>
      <c r="CA6" s="22">
        <f>IF(CA7="",NA(),CA7)</f>
        <v>158.19</v>
      </c>
      <c r="CB6" s="22">
        <f t="shared" ref="CB6:CJ6" si="9">IF(CB7="",NA(),CB7)</f>
        <v>165.95</v>
      </c>
      <c r="CC6" s="22">
        <f t="shared" si="9"/>
        <v>174.25</v>
      </c>
      <c r="CD6" s="22">
        <f t="shared" si="9"/>
        <v>178.91</v>
      </c>
      <c r="CE6" s="22">
        <f t="shared" si="9"/>
        <v>181.17</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80.52</v>
      </c>
      <c r="CM6" s="22">
        <f t="shared" ref="CM6:CU6" si="10">IF(CM7="",NA(),CM7)</f>
        <v>79.930000000000007</v>
      </c>
      <c r="CN6" s="22">
        <f t="shared" si="10"/>
        <v>78.8</v>
      </c>
      <c r="CO6" s="22">
        <f t="shared" si="10"/>
        <v>79.150000000000006</v>
      </c>
      <c r="CP6" s="22">
        <f t="shared" si="10"/>
        <v>79.34</v>
      </c>
      <c r="CQ6" s="22">
        <f t="shared" si="10"/>
        <v>63.12</v>
      </c>
      <c r="CR6" s="22">
        <f t="shared" si="10"/>
        <v>62.57</v>
      </c>
      <c r="CS6" s="22">
        <f t="shared" si="10"/>
        <v>61.56</v>
      </c>
      <c r="CT6" s="22">
        <f t="shared" si="10"/>
        <v>60.84</v>
      </c>
      <c r="CU6" s="22">
        <f t="shared" si="10"/>
        <v>60.8</v>
      </c>
      <c r="CV6" s="21" t="str">
        <f>IF(CV7="","",IF(CV7="-","【-】","【"&amp;SUBSTITUTE(TEXT(CV7,"#,##0.00"),"-","△")&amp;"】"))</f>
        <v>【60.21】</v>
      </c>
      <c r="CW6" s="22">
        <f>IF(CW7="",NA(),CW7)</f>
        <v>95.77</v>
      </c>
      <c r="CX6" s="22">
        <f t="shared" ref="CX6:DF6" si="11">IF(CX7="",NA(),CX7)</f>
        <v>96.38</v>
      </c>
      <c r="CY6" s="22">
        <f t="shared" si="11"/>
        <v>96.91</v>
      </c>
      <c r="CZ6" s="22">
        <f t="shared" si="11"/>
        <v>95.52</v>
      </c>
      <c r="DA6" s="22">
        <f t="shared" si="11"/>
        <v>96.01</v>
      </c>
      <c r="DB6" s="22">
        <f t="shared" si="11"/>
        <v>90.09</v>
      </c>
      <c r="DC6" s="22">
        <f t="shared" si="11"/>
        <v>90.21</v>
      </c>
      <c r="DD6" s="22">
        <f t="shared" si="11"/>
        <v>90.11</v>
      </c>
      <c r="DE6" s="22">
        <f t="shared" si="11"/>
        <v>89.73</v>
      </c>
      <c r="DF6" s="22">
        <f t="shared" si="11"/>
        <v>89.86</v>
      </c>
      <c r="DG6" s="21" t="str">
        <f>IF(DG7="","",IF(DG7="-","【-】","【"&amp;SUBSTITUTE(TEXT(DG7,"#,##0.00"),"-","△")&amp;"】"))</f>
        <v>【89.21】</v>
      </c>
      <c r="DH6" s="22">
        <f>IF(DH7="",NA(),DH7)</f>
        <v>43.45</v>
      </c>
      <c r="DI6" s="22">
        <f t="shared" ref="DI6:DQ6" si="12">IF(DI7="",NA(),DI7)</f>
        <v>44.72</v>
      </c>
      <c r="DJ6" s="22">
        <f t="shared" si="12"/>
        <v>44.5</v>
      </c>
      <c r="DK6" s="22">
        <f t="shared" si="12"/>
        <v>42.57</v>
      </c>
      <c r="DL6" s="22">
        <f t="shared" si="12"/>
        <v>43.54</v>
      </c>
      <c r="DM6" s="22">
        <f t="shared" si="12"/>
        <v>50.31</v>
      </c>
      <c r="DN6" s="22">
        <f t="shared" si="12"/>
        <v>50.74</v>
      </c>
      <c r="DO6" s="22">
        <f t="shared" si="12"/>
        <v>51.49</v>
      </c>
      <c r="DP6" s="22">
        <f t="shared" si="12"/>
        <v>51.94</v>
      </c>
      <c r="DQ6" s="22">
        <f t="shared" si="12"/>
        <v>52.46</v>
      </c>
      <c r="DR6" s="21" t="str">
        <f>IF(DR7="","",IF(DR7="-","【-】","【"&amp;SUBSTITUTE(TEXT(DR7,"#,##0.00"),"-","△")&amp;"】"))</f>
        <v>【52.41】</v>
      </c>
      <c r="DS6" s="22">
        <f>IF(DS7="",NA(),DS7)</f>
        <v>11.27</v>
      </c>
      <c r="DT6" s="22">
        <f t="shared" ref="DT6:EB6" si="13">IF(DT7="",NA(),DT7)</f>
        <v>12.11</v>
      </c>
      <c r="DU6" s="22">
        <f t="shared" si="13"/>
        <v>13.84</v>
      </c>
      <c r="DV6" s="22">
        <f t="shared" si="13"/>
        <v>15.15</v>
      </c>
      <c r="DW6" s="22">
        <f t="shared" si="13"/>
        <v>16.71</v>
      </c>
      <c r="DX6" s="22">
        <f t="shared" si="13"/>
        <v>21.34</v>
      </c>
      <c r="DY6" s="22">
        <f t="shared" si="13"/>
        <v>23.27</v>
      </c>
      <c r="DZ6" s="22">
        <f t="shared" si="13"/>
        <v>25.18</v>
      </c>
      <c r="EA6" s="22">
        <f t="shared" si="13"/>
        <v>26.52</v>
      </c>
      <c r="EB6" s="22">
        <f t="shared" si="13"/>
        <v>28.4</v>
      </c>
      <c r="EC6" s="21" t="str">
        <f>IF(EC7="","",IF(EC7="-","【-】","【"&amp;SUBSTITUTE(TEXT(EC7,"#,##0.00"),"-","△")&amp;"】"))</f>
        <v>【26.78】</v>
      </c>
      <c r="ED6" s="22">
        <f>IF(ED7="",NA(),ED7)</f>
        <v>0.73</v>
      </c>
      <c r="EE6" s="22">
        <f t="shared" ref="EE6:EM6" si="14">IF(EE7="",NA(),EE7)</f>
        <v>0.54</v>
      </c>
      <c r="EF6" s="22">
        <f t="shared" si="14"/>
        <v>0.84</v>
      </c>
      <c r="EG6" s="22">
        <f t="shared" si="14"/>
        <v>0.63</v>
      </c>
      <c r="EH6" s="22">
        <f t="shared" si="14"/>
        <v>0.36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122211</v>
      </c>
      <c r="D7" s="24">
        <v>46</v>
      </c>
      <c r="E7" s="24">
        <v>1</v>
      </c>
      <c r="F7" s="24">
        <v>0</v>
      </c>
      <c r="G7" s="24">
        <v>1</v>
      </c>
      <c r="H7" s="24" t="s">
        <v>93</v>
      </c>
      <c r="I7" s="24" t="s">
        <v>94</v>
      </c>
      <c r="J7" s="24" t="s">
        <v>95</v>
      </c>
      <c r="K7" s="24" t="s">
        <v>96</v>
      </c>
      <c r="L7" s="24" t="s">
        <v>97</v>
      </c>
      <c r="M7" s="24" t="s">
        <v>98</v>
      </c>
      <c r="N7" s="25" t="s">
        <v>99</v>
      </c>
      <c r="O7" s="25">
        <v>67.739999999999995</v>
      </c>
      <c r="P7" s="25">
        <v>99.17</v>
      </c>
      <c r="Q7" s="25">
        <v>2420</v>
      </c>
      <c r="R7" s="25">
        <v>206692</v>
      </c>
      <c r="S7" s="25">
        <v>51.39</v>
      </c>
      <c r="T7" s="25">
        <v>4022.03</v>
      </c>
      <c r="U7" s="25">
        <v>205175</v>
      </c>
      <c r="V7" s="25">
        <v>45.53</v>
      </c>
      <c r="W7" s="25">
        <v>4506.37</v>
      </c>
      <c r="X7" s="25">
        <v>123.05</v>
      </c>
      <c r="Y7" s="25">
        <v>119.2</v>
      </c>
      <c r="Z7" s="25">
        <v>113.76</v>
      </c>
      <c r="AA7" s="25">
        <v>111.72</v>
      </c>
      <c r="AB7" s="25">
        <v>114.7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315.61</v>
      </c>
      <c r="AU7" s="25">
        <v>344.56</v>
      </c>
      <c r="AV7" s="25">
        <v>282.23</v>
      </c>
      <c r="AW7" s="25">
        <v>217.23</v>
      </c>
      <c r="AX7" s="25">
        <v>218.7</v>
      </c>
      <c r="AY7" s="25">
        <v>306.08</v>
      </c>
      <c r="AZ7" s="25">
        <v>306.14999999999998</v>
      </c>
      <c r="BA7" s="25">
        <v>297.54000000000002</v>
      </c>
      <c r="BB7" s="25">
        <v>289.44</v>
      </c>
      <c r="BC7" s="25">
        <v>282.19</v>
      </c>
      <c r="BD7" s="25">
        <v>239.69</v>
      </c>
      <c r="BE7" s="25">
        <v>410.6</v>
      </c>
      <c r="BF7" s="25">
        <v>416.08</v>
      </c>
      <c r="BG7" s="25">
        <v>558.91999999999996</v>
      </c>
      <c r="BH7" s="25">
        <v>486.53</v>
      </c>
      <c r="BI7" s="25">
        <v>470.69</v>
      </c>
      <c r="BJ7" s="25">
        <v>294.66000000000003</v>
      </c>
      <c r="BK7" s="25">
        <v>285.27</v>
      </c>
      <c r="BL7" s="25">
        <v>294.73</v>
      </c>
      <c r="BM7" s="25">
        <v>301.23</v>
      </c>
      <c r="BN7" s="25">
        <v>300.33</v>
      </c>
      <c r="BO7" s="25">
        <v>264.86</v>
      </c>
      <c r="BP7" s="25">
        <v>108.22</v>
      </c>
      <c r="BQ7" s="25">
        <v>104.22</v>
      </c>
      <c r="BR7" s="25">
        <v>82.26</v>
      </c>
      <c r="BS7" s="25">
        <v>91.42</v>
      </c>
      <c r="BT7" s="25">
        <v>90.86</v>
      </c>
      <c r="BU7" s="25">
        <v>103.75</v>
      </c>
      <c r="BV7" s="25">
        <v>105.3</v>
      </c>
      <c r="BW7" s="25">
        <v>99.41</v>
      </c>
      <c r="BX7" s="25">
        <v>101.11</v>
      </c>
      <c r="BY7" s="25">
        <v>102.03</v>
      </c>
      <c r="BZ7" s="25">
        <v>97.59</v>
      </c>
      <c r="CA7" s="25">
        <v>158.19</v>
      </c>
      <c r="CB7" s="25">
        <v>165.95</v>
      </c>
      <c r="CC7" s="25">
        <v>174.25</v>
      </c>
      <c r="CD7" s="25">
        <v>178.91</v>
      </c>
      <c r="CE7" s="25">
        <v>181.17</v>
      </c>
      <c r="CF7" s="25">
        <v>159.93</v>
      </c>
      <c r="CG7" s="25">
        <v>162.77000000000001</v>
      </c>
      <c r="CH7" s="25">
        <v>170.87</v>
      </c>
      <c r="CI7" s="25">
        <v>171.09</v>
      </c>
      <c r="CJ7" s="25">
        <v>173.56</v>
      </c>
      <c r="CK7" s="25">
        <v>181.66</v>
      </c>
      <c r="CL7" s="25">
        <v>80.52</v>
      </c>
      <c r="CM7" s="25">
        <v>79.930000000000007</v>
      </c>
      <c r="CN7" s="25">
        <v>78.8</v>
      </c>
      <c r="CO7" s="25">
        <v>79.150000000000006</v>
      </c>
      <c r="CP7" s="25">
        <v>79.34</v>
      </c>
      <c r="CQ7" s="25">
        <v>63.12</v>
      </c>
      <c r="CR7" s="25">
        <v>62.57</v>
      </c>
      <c r="CS7" s="25">
        <v>61.56</v>
      </c>
      <c r="CT7" s="25">
        <v>60.84</v>
      </c>
      <c r="CU7" s="25">
        <v>60.8</v>
      </c>
      <c r="CV7" s="25">
        <v>60.21</v>
      </c>
      <c r="CW7" s="25">
        <v>95.77</v>
      </c>
      <c r="CX7" s="25">
        <v>96.38</v>
      </c>
      <c r="CY7" s="25">
        <v>96.91</v>
      </c>
      <c r="CZ7" s="25">
        <v>95.52</v>
      </c>
      <c r="DA7" s="25">
        <v>96.01</v>
      </c>
      <c r="DB7" s="25">
        <v>90.09</v>
      </c>
      <c r="DC7" s="25">
        <v>90.21</v>
      </c>
      <c r="DD7" s="25">
        <v>90.11</v>
      </c>
      <c r="DE7" s="25">
        <v>89.73</v>
      </c>
      <c r="DF7" s="25">
        <v>89.86</v>
      </c>
      <c r="DG7" s="25">
        <v>89.21</v>
      </c>
      <c r="DH7" s="25">
        <v>43.45</v>
      </c>
      <c r="DI7" s="25">
        <v>44.72</v>
      </c>
      <c r="DJ7" s="25">
        <v>44.5</v>
      </c>
      <c r="DK7" s="25">
        <v>42.57</v>
      </c>
      <c r="DL7" s="25">
        <v>43.54</v>
      </c>
      <c r="DM7" s="25">
        <v>50.31</v>
      </c>
      <c r="DN7" s="25">
        <v>50.74</v>
      </c>
      <c r="DO7" s="25">
        <v>51.49</v>
      </c>
      <c r="DP7" s="25">
        <v>51.94</v>
      </c>
      <c r="DQ7" s="25">
        <v>52.46</v>
      </c>
      <c r="DR7" s="25">
        <v>52.41</v>
      </c>
      <c r="DS7" s="25">
        <v>11.27</v>
      </c>
      <c r="DT7" s="25">
        <v>12.11</v>
      </c>
      <c r="DU7" s="25">
        <v>13.84</v>
      </c>
      <c r="DV7" s="25">
        <v>15.15</v>
      </c>
      <c r="DW7" s="25">
        <v>16.71</v>
      </c>
      <c r="DX7" s="25">
        <v>21.34</v>
      </c>
      <c r="DY7" s="25">
        <v>23.27</v>
      </c>
      <c r="DZ7" s="25">
        <v>25.18</v>
      </c>
      <c r="EA7" s="25">
        <v>26.52</v>
      </c>
      <c r="EB7" s="25">
        <v>28.4</v>
      </c>
      <c r="EC7" s="25">
        <v>26.78</v>
      </c>
      <c r="ED7" s="25">
        <v>0.73</v>
      </c>
      <c r="EE7" s="25">
        <v>0.54</v>
      </c>
      <c r="EF7" s="25">
        <v>0.84</v>
      </c>
      <c r="EG7" s="25">
        <v>0.63</v>
      </c>
      <c r="EH7" s="25">
        <v>0.36</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2026-01-26T05:50:35Z</cp:lastPrinted>
  <dcterms:created xsi:type="dcterms:W3CDTF">2025-12-12T09:14:30Z</dcterms:created>
  <dcterms:modified xsi:type="dcterms:W3CDTF">2026-03-05T03:47:51Z</dcterms:modified>
  <cp:category/>
</cp:coreProperties>
</file>