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10 上水道（末端）\"/>
    </mc:Choice>
  </mc:AlternateContent>
  <xr:revisionPtr revIDLastSave="0" documentId="13_ncr:1_{0FD46E86-4398-462A-9041-8BADFD302834}" xr6:coauthVersionLast="47" xr6:coauthVersionMax="47" xr10:uidLastSave="{00000000-0000-0000-0000-000000000000}"/>
  <workbookProtection workbookAlgorithmName="SHA-512" workbookHashValue="3xv8u6L8yH51fyQYmza/IDqIcF7QAjBJM288iuHnhorIzHRhIOof66gVC593sfbDT7FxklfitmusSYj32jQz2Q==" workbookSaltValue="VyVzyOFaahVkM+5KjKO01Q=="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I10" i="4" s="1"/>
  <c r="N6" i="5"/>
  <c r="B10" i="4" s="1"/>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H85" i="4"/>
  <c r="G85" i="4"/>
  <c r="F85" i="4"/>
  <c r="BB10" i="4"/>
  <c r="AT10" i="4"/>
  <c r="AL10" i="4"/>
  <c r="BB8" i="4"/>
  <c r="AT8" i="4"/>
  <c r="AL8" i="4"/>
  <c r="W8" i="4"/>
  <c r="P8" i="4"/>
  <c r="I8" i="4"/>
  <c r="B8" i="4"/>
  <c r="B6" i="4"/>
</calcChain>
</file>

<file path=xl/sharedStrings.xml><?xml version="1.0" encoding="utf-8"?>
<sst xmlns="http://schemas.openxmlformats.org/spreadsheetml/2006/main" count="228" uniqueCount="115">
  <si>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</si>
  <si>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</si>
  <si>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</si>
  <si>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</si>
  <si>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</si>
  <si>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</si>
  <si>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</si>
  <si>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</si>
  <si>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</si>
  <si>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</si>
  <si>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</si>
  <si>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</si>
  <si>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</si>
  <si>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</si>
  <si>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</si>
  <si>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</si>
  <si>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</si>
  <si>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</si>
  <si>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</si>
  <si>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</si>
  <si>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</si>
  <si>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</si>
  <si>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</si>
  <si>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</si>
  <si>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</si>
  <si>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</si>
  <si>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</si>
  <si>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</si>
  <si>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</si>
  <si>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</si>
  <si>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</si>
  <si>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</si>
  <si>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</si>
  <si>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</si>
  <si>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</si>
  <si>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</si>
  <si>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</si>
  <si>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</si>
  <si>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</si>
  <si>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</si>
  <si>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</si>
  <si>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</si>
  <si>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</si>
  <si>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</si>
  <si>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</si>
  <si>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</si>
  <si>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</si>
  <si>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</si>
  <si>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</si>
  <si>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</si>
  <si>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</si>
  <si>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</si>
  <si>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</si>
  <si>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</si>
  <si>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</si>
  <si>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</si>
  <si>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</si>
  <si>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</si>
  <si>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</si>
  <si>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</si>
  <si>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</si>
  <si>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</si>
  <si>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</si>
  <si>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</si>
  <si>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</si>
  <si>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</si>
  <si>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</si>
  <si>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</si>
  <si>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</si>
  <si>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</si>
  <si>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</si>
  <si>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</si>
  <si>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</si>
  <si>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</si>
  <si>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</si>
  <si>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</si>
  <si>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</si>
  <si>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</si>
  <si>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</si>
  <si>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</si>
  <si>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</si>
  <si>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</si>
  <si>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</si>
  <si>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</si>
  <si>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</si>
  <si>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</si>
  <si>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</si>
  <si>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</si>
  <si>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</si>
  <si>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</si>
  <si>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</si>
  <si>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</si>
  <si>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</si>
  <si>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流山市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</si>
  <si>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</si>
  <si>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</si>
  <si>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</si>
  <si>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</si>
  <si>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</si>
  <si>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</si>
  <si>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</si>
  <si>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</si>
  <si>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</si>
  <si>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</si>
  <si>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</si>
  <si>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</si>
  <si>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</si>
  <si>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</si>
  <si>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</si>
  <si>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</si>
  <si>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</si>
  <si>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</si>
  <si>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①有形固定資産減価償却率は類似団体平均値に比し低い水準で、比較的新しい施設を有しているといえる。
②管路経年化率は前年度同様に類似団体平均値を下回る水準で推移しており、老朽化の程度は低いといえる。
③管路更新率は、前年度から増加し、類似団体平均値を上回る水準を維持しているが、「流山市水道ビジョン」に掲げる管路更新率2%の目標に届いておらず、着実に管路更新を行っていく必要がある。</t>
    <rPh sb="109" eb="112">
      <t>ゼンネンド</t>
    </rPh>
    <rPh sb="114" eb="116">
      <t>ゾウカ</t>
    </rPh>
    <rPh sb="132" eb="134">
      <t>イジ</t>
    </rPh>
    <phoneticPr fontId="4"/>
  </si>
  <si>
    <t>委託料等の支出の増加により、①経常収支比率は減少したが、前年度に引き続き100%を上回る水準で推移している。累積欠損金なく②累積欠損金比率は0%を維持。健全な経営が行われているといえる。
配水管改良工事の完成に伴う支出等により流動資産が減少したため、③流動比率は低下したが、類似団体平均値を上回り、300%を超える比率を維持しており、短期的支払能力に懸念はない。
償還元金以上の借入れを行わないことで企業債残高は減少した。これにより、④企業債残高対給水収益比率は低下しており、長期的にも安定した経営が行われているといえる。
⑤料金回収率は前年度に引き続き100%を上回っており、給水にかかる費用は給水収益でまかなえていることがわかる。
⑦施設利用率は前年度同様の水準を維持。類似団体平均を上回っており、適正な施設規模であるといえる。</t>
    <rPh sb="0" eb="3">
      <t>イタクリョウ</t>
    </rPh>
    <rPh sb="3" eb="4">
      <t>トウ</t>
    </rPh>
    <rPh sb="5" eb="7">
      <t>シシュツ</t>
    </rPh>
    <rPh sb="8" eb="10">
      <t>ゾウカ</t>
    </rPh>
    <rPh sb="95" eb="102">
      <t>ハイスイカンカイリョウコウジ</t>
    </rPh>
    <rPh sb="103" eb="105">
      <t>カンセイ</t>
    </rPh>
    <rPh sb="106" eb="107">
      <t>トモナ</t>
    </rPh>
    <rPh sb="108" eb="110">
      <t>シシュツ</t>
    </rPh>
    <rPh sb="110" eb="111">
      <t>トウ</t>
    </rPh>
    <rPh sb="114" eb="118">
      <t>リュウドウシサン</t>
    </rPh>
    <phoneticPr fontId="4"/>
  </si>
  <si>
    <t>前述した支出の増加により、当期純利益は前年度より減少したものの、収支の状況は堅調に推移している。企業債残高を減少させながらも手持ち資金を十分に保持し、支払能力を十分に有していることなどからも、経営状況は健全であるといえる。
つくばエクスプレス沿線の区画整理事業等に伴う新設整備に労力を割いていることから、既存管路の更新率については、全国平均・類似団体平均を上回る水準を維持しながらも、目標値を達成できずにいる。
今後も人口増加に見合った必要な投資を行い、管路新設とのバランスをとりながら、既存管路の更新を着実に進めていく。</t>
    <rPh sb="0" eb="2">
      <t>ゼンジュツ</t>
    </rPh>
    <rPh sb="68" eb="70">
      <t>ジュウブン</t>
    </rPh>
    <rPh sb="71" eb="73">
      <t>ホジ</t>
    </rPh>
    <rPh sb="179" eb="181">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</si>
</sst>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0.97</c:v>
                </c:pt>
                <c:pt idx="1">
                  <c:v>0.74</c:v>
                </c:pt>
                <c:pt idx="2">
                  <c:v>0.61</c:v>
                </c:pt>
                <c:pt idx="3">
                  <c:v>0.63</c:v>
                </c:pt>
                <c:pt idx="4">
                  <c:v>0.73</c:v>
                </c:pt>
              </c:numCache>
            </c:numRef>
          </c:val>
          <c:extLst>
            <c:ext xmlns:c16="http://schemas.microsoft.com/office/drawing/2014/chart" uri="{C3380CC4-5D6E-409C-BE32-E72D297353CC}">
              <c16:uniqueId val="{00000000-4EDF-4200-99DC-92ABAC5F295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0.57999999999999996</c:v>
                </c:pt>
              </c:numCache>
            </c:numRef>
          </c:val>
          <c:smooth val="0"/>
          <c:extLst>
            <c:ext xmlns:c16="http://schemas.microsoft.com/office/drawing/2014/chart" uri="{C3380CC4-5D6E-409C-BE32-E72D297353CC}">
              <c16:uniqueId val="{00000001-4EDF-4200-99DC-92ABAC5F295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86.67</c:v>
                </c:pt>
                <c:pt idx="1">
                  <c:v>79.97</c:v>
                </c:pt>
                <c:pt idx="2">
                  <c:v>79.34</c:v>
                </c:pt>
                <c:pt idx="3">
                  <c:v>79.91</c:v>
                </c:pt>
                <c:pt idx="4">
                  <c:v>79.739999999999995</c:v>
                </c:pt>
              </c:numCache>
            </c:numRef>
          </c:val>
          <c:extLst>
            <c:ext xmlns:c16="http://schemas.microsoft.com/office/drawing/2014/chart" uri="{C3380CC4-5D6E-409C-BE32-E72D297353CC}">
              <c16:uniqueId val="{00000000-B0DC-4BCF-817A-828664415AF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60.8</c:v>
                </c:pt>
              </c:numCache>
            </c:numRef>
          </c:val>
          <c:smooth val="0"/>
          <c:extLst>
            <c:ext xmlns:c16="http://schemas.microsoft.com/office/drawing/2014/chart" uri="{C3380CC4-5D6E-409C-BE32-E72D297353CC}">
              <c16:uniqueId val="{00000001-B0DC-4BCF-817A-828664415AF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94.84</c:v>
                </c:pt>
                <c:pt idx="1">
                  <c:v>94.85</c:v>
                </c:pt>
                <c:pt idx="2">
                  <c:v>95.55</c:v>
                </c:pt>
                <c:pt idx="3">
                  <c:v>95.12</c:v>
                </c:pt>
                <c:pt idx="4">
                  <c:v>96.16</c:v>
                </c:pt>
              </c:numCache>
            </c:numRef>
          </c:val>
          <c:extLst>
            <c:ext xmlns:c16="http://schemas.microsoft.com/office/drawing/2014/chart" uri="{C3380CC4-5D6E-409C-BE32-E72D297353CC}">
              <c16:uniqueId val="{00000000-24D6-41D4-8C2D-1555F04C00F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89.86</c:v>
                </c:pt>
              </c:numCache>
            </c:numRef>
          </c:val>
          <c:smooth val="0"/>
          <c:extLst>
            <c:ext xmlns:c16="http://schemas.microsoft.com/office/drawing/2014/chart" uri="{C3380CC4-5D6E-409C-BE32-E72D297353CC}">
              <c16:uniqueId val="{00000001-24D6-41D4-8C2D-1555F04C00F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135.33000000000001</c:v>
                </c:pt>
                <c:pt idx="1">
                  <c:v>136.6</c:v>
                </c:pt>
                <c:pt idx="2">
                  <c:v>129.37</c:v>
                </c:pt>
                <c:pt idx="3">
                  <c:v>122.22</c:v>
                </c:pt>
                <c:pt idx="4">
                  <c:v>120.41</c:v>
                </c:pt>
              </c:numCache>
            </c:numRef>
          </c:val>
          <c:extLst>
            <c:ext xmlns:c16="http://schemas.microsoft.com/office/drawing/2014/chart" uri="{C3380CC4-5D6E-409C-BE32-E72D297353CC}">
              <c16:uniqueId val="{00000000-9130-479E-909B-394F993B4C5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108.91</c:v>
                </c:pt>
              </c:numCache>
            </c:numRef>
          </c:val>
          <c:smooth val="0"/>
          <c:extLst>
            <c:ext xmlns:c16="http://schemas.microsoft.com/office/drawing/2014/chart" uri="{C3380CC4-5D6E-409C-BE32-E72D297353CC}">
              <c16:uniqueId val="{00000001-9130-479E-909B-394F993B4C5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46.76</c:v>
                </c:pt>
                <c:pt idx="1">
                  <c:v>47.53</c:v>
                </c:pt>
                <c:pt idx="2">
                  <c:v>48.85</c:v>
                </c:pt>
                <c:pt idx="3">
                  <c:v>49.66</c:v>
                </c:pt>
                <c:pt idx="4">
                  <c:v>50.31</c:v>
                </c:pt>
              </c:numCache>
            </c:numRef>
          </c:val>
          <c:extLst>
            <c:ext xmlns:c16="http://schemas.microsoft.com/office/drawing/2014/chart" uri="{C3380CC4-5D6E-409C-BE32-E72D297353CC}">
              <c16:uniqueId val="{00000000-73C0-4BDC-A7B1-87885B36137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52.46</c:v>
                </c:pt>
              </c:numCache>
            </c:numRef>
          </c:val>
          <c:smooth val="0"/>
          <c:extLst>
            <c:ext xmlns:c16="http://schemas.microsoft.com/office/drawing/2014/chart" uri="{C3380CC4-5D6E-409C-BE32-E72D297353CC}">
              <c16:uniqueId val="{00000001-73C0-4BDC-A7B1-87885B36137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3.48</c:v>
                </c:pt>
                <c:pt idx="1">
                  <c:v>3.45</c:v>
                </c:pt>
                <c:pt idx="2">
                  <c:v>17.829999999999998</c:v>
                </c:pt>
                <c:pt idx="3">
                  <c:v>18.75</c:v>
                </c:pt>
                <c:pt idx="4">
                  <c:v>19.14</c:v>
                </c:pt>
              </c:numCache>
            </c:numRef>
          </c:val>
          <c:extLst>
            <c:ext xmlns:c16="http://schemas.microsoft.com/office/drawing/2014/chart" uri="{C3380CC4-5D6E-409C-BE32-E72D297353CC}">
              <c16:uniqueId val="{00000000-8DFE-409B-92D3-F833DBA44DD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28.4</c:v>
                </c:pt>
              </c:numCache>
            </c:numRef>
          </c:val>
          <c:smooth val="0"/>
          <c:extLst>
            <c:ext xmlns:c16="http://schemas.microsoft.com/office/drawing/2014/chart" uri="{C3380CC4-5D6E-409C-BE32-E72D297353CC}">
              <c16:uniqueId val="{00000001-8DFE-409B-92D3-F833DBA44DD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AAD-467F-8C09-15B68B6DFB5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c:v>0.01</c:v>
                </c:pt>
              </c:numCache>
            </c:numRef>
          </c:val>
          <c:smooth val="0"/>
          <c:extLst>
            <c:ext xmlns:c16="http://schemas.microsoft.com/office/drawing/2014/chart" uri="{C3380CC4-5D6E-409C-BE32-E72D297353CC}">
              <c16:uniqueId val="{00000001-3AAD-467F-8C09-15B68B6DFB5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503.82</c:v>
                </c:pt>
                <c:pt idx="1">
                  <c:v>408.94</c:v>
                </c:pt>
                <c:pt idx="2">
                  <c:v>377.73</c:v>
                </c:pt>
                <c:pt idx="3">
                  <c:v>337.94</c:v>
                </c:pt>
                <c:pt idx="4">
                  <c:v>320.5</c:v>
                </c:pt>
              </c:numCache>
            </c:numRef>
          </c:val>
          <c:extLst>
            <c:ext xmlns:c16="http://schemas.microsoft.com/office/drawing/2014/chart" uri="{C3380CC4-5D6E-409C-BE32-E72D297353CC}">
              <c16:uniqueId val="{00000000-4B1C-44D3-8838-EBC9C03FC8B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282.19</c:v>
                </c:pt>
              </c:numCache>
            </c:numRef>
          </c:val>
          <c:smooth val="0"/>
          <c:extLst>
            <c:ext xmlns:c16="http://schemas.microsoft.com/office/drawing/2014/chart" uri="{C3380CC4-5D6E-409C-BE32-E72D297353CC}">
              <c16:uniqueId val="{00000001-4B1C-44D3-8838-EBC9C03FC8B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208.84</c:v>
                </c:pt>
                <c:pt idx="1">
                  <c:v>186.63</c:v>
                </c:pt>
                <c:pt idx="2">
                  <c:v>168.82</c:v>
                </c:pt>
                <c:pt idx="3">
                  <c:v>156.69</c:v>
                </c:pt>
                <c:pt idx="4">
                  <c:v>142.77000000000001</c:v>
                </c:pt>
              </c:numCache>
            </c:numRef>
          </c:val>
          <c:extLst>
            <c:ext xmlns:c16="http://schemas.microsoft.com/office/drawing/2014/chart" uri="{C3380CC4-5D6E-409C-BE32-E72D297353CC}">
              <c16:uniqueId val="{00000000-F11A-4235-89D3-3541881CE5D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300.33</c:v>
                </c:pt>
              </c:numCache>
            </c:numRef>
          </c:val>
          <c:smooth val="0"/>
          <c:extLst>
            <c:ext xmlns:c16="http://schemas.microsoft.com/office/drawing/2014/chart" uri="{C3380CC4-5D6E-409C-BE32-E72D297353CC}">
              <c16:uniqueId val="{00000001-F11A-4235-89D3-3541881CE5D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113.72</c:v>
                </c:pt>
                <c:pt idx="1">
                  <c:v>115.65</c:v>
                </c:pt>
                <c:pt idx="2">
                  <c:v>113.4</c:v>
                </c:pt>
                <c:pt idx="3">
                  <c:v>120.55</c:v>
                </c:pt>
                <c:pt idx="4">
                  <c:v>118.47</c:v>
                </c:pt>
              </c:numCache>
            </c:numRef>
          </c:val>
          <c:extLst>
            <c:ext xmlns:c16="http://schemas.microsoft.com/office/drawing/2014/chart" uri="{C3380CC4-5D6E-409C-BE32-E72D297353CC}">
              <c16:uniqueId val="{00000000-20F3-4BB9-9B4D-6681D621596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102.03</c:v>
                </c:pt>
              </c:numCache>
            </c:numRef>
          </c:val>
          <c:smooth val="0"/>
          <c:extLst>
            <c:ext xmlns:c16="http://schemas.microsoft.com/office/drawing/2014/chart" uri="{C3380CC4-5D6E-409C-BE32-E72D297353CC}">
              <c16:uniqueId val="{00000001-20F3-4BB9-9B4D-6681D621596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149.04</c:v>
                </c:pt>
                <c:pt idx="1">
                  <c:v>147.63999999999999</c:v>
                </c:pt>
                <c:pt idx="2">
                  <c:v>150.62</c:v>
                </c:pt>
                <c:pt idx="3">
                  <c:v>141.71</c:v>
                </c:pt>
                <c:pt idx="4">
                  <c:v>144.34</c:v>
                </c:pt>
              </c:numCache>
            </c:numRef>
          </c:val>
          <c:extLst>
            <c:ext xmlns:c16="http://schemas.microsoft.com/office/drawing/2014/chart" uri="{C3380CC4-5D6E-409C-BE32-E72D297353CC}">
              <c16:uniqueId val="{00000000-BDE6-4E78-85FC-0E7FA15D37F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173.56</c:v>
                </c:pt>
              </c:numCache>
            </c:numRef>
          </c:val>
          <c:smooth val="0"/>
          <c:extLst>
            <c:ext xmlns:c16="http://schemas.microsoft.com/office/drawing/2014/chart" uri="{C3380CC4-5D6E-409C-BE32-E72D297353CC}">
              <c16:uniqueId val="{00000001-BDE6-4E78-85FC-0E7FA15D37F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千葉県　流山市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A2</v>
      </c>
      <c r="X8" s="43"/>
      <c r="Y8" s="43"/>
      <c r="Z8" s="43"/>
      <c r="AA8" s="43"/>
      <c r="AB8" s="43"/>
      <c r="AC8" s="43"/>
      <c r="AD8" s="43" t="str">
        <f>データ!$M$6</f>
        <v>自治体職員</v>
      </c>
      <c r="AE8" s="43"/>
      <c r="AF8" s="43"/>
      <c r="AG8" s="43"/>
      <c r="AH8" s="43"/>
      <c r="AI8" s="43"/>
      <c r="AJ8" s="43"/>
      <c r="AK8" s="2"/>
      <c r="AL8" s="44">
        <f>データ!$R$6</f>
        <v>212562</v>
      </c>
      <c r="AM8" s="44"/>
      <c r="AN8" s="44"/>
      <c r="AO8" s="44"/>
      <c r="AP8" s="44"/>
      <c r="AQ8" s="44"/>
      <c r="AR8" s="44"/>
      <c r="AS8" s="44"/>
      <c r="AT8" s="45">
        <f>データ!$S$6</f>
        <v>35.32</v>
      </c>
      <c r="AU8" s="46"/>
      <c r="AV8" s="46"/>
      <c r="AW8" s="46"/>
      <c r="AX8" s="46"/>
      <c r="AY8" s="46"/>
      <c r="AZ8" s="46"/>
      <c r="BA8" s="46"/>
      <c r="BB8" s="47">
        <f>データ!$T$6</f>
        <v>6018.18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83.52</v>
      </c>
      <c r="J10" s="46"/>
      <c r="K10" s="46"/>
      <c r="L10" s="46"/>
      <c r="M10" s="46"/>
      <c r="N10" s="46"/>
      <c r="O10" s="80"/>
      <c r="P10" s="47">
        <f>データ!$P$6</f>
        <v>99.72</v>
      </c>
      <c r="Q10" s="47"/>
      <c r="R10" s="47"/>
      <c r="S10" s="47"/>
      <c r="T10" s="47"/>
      <c r="U10" s="47"/>
      <c r="V10" s="47"/>
      <c r="W10" s="44">
        <f>データ!$Q$6</f>
        <v>2673</v>
      </c>
      <c r="X10" s="44"/>
      <c r="Y10" s="44"/>
      <c r="Z10" s="44"/>
      <c r="AA10" s="44"/>
      <c r="AB10" s="44"/>
      <c r="AC10" s="44"/>
      <c r="AD10" s="2"/>
      <c r="AE10" s="2"/>
      <c r="AF10" s="2"/>
      <c r="AG10" s="2"/>
      <c r="AH10" s="2"/>
      <c r="AI10" s="2"/>
      <c r="AJ10" s="2"/>
      <c r="AK10" s="2"/>
      <c r="AL10" s="44">
        <f>データ!$U$6</f>
        <v>212527</v>
      </c>
      <c r="AM10" s="44"/>
      <c r="AN10" s="44"/>
      <c r="AO10" s="44"/>
      <c r="AP10" s="44"/>
      <c r="AQ10" s="44"/>
      <c r="AR10" s="44"/>
      <c r="AS10" s="44"/>
      <c r="AT10" s="45">
        <f>データ!$V$6</f>
        <v>35.35</v>
      </c>
      <c r="AU10" s="46"/>
      <c r="AV10" s="46"/>
      <c r="AW10" s="46"/>
      <c r="AX10" s="46"/>
      <c r="AY10" s="46"/>
      <c r="AZ10" s="46"/>
      <c r="BA10" s="46"/>
      <c r="BB10" s="47">
        <f>データ!$W$6</f>
        <v>6012.08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113</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114</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Crfncby4qSvhJKKloPdwMmVlC0l78bBJ6GcrHs4Y8R+Q9CSa2pfzayK/NzZHz3cQpNG9xLOBJMMTDq7JxylRMA==" saltValue="67lU0fb32lwsxh8OXAynX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122203</v>
      </c>
      <c r="D6" s="20">
        <f t="shared" si="3"/>
        <v>46</v>
      </c>
      <c r="E6" s="20">
        <f t="shared" si="3"/>
        <v>1</v>
      </c>
      <c r="F6" s="20">
        <f t="shared" si="3"/>
        <v>0</v>
      </c>
      <c r="G6" s="20">
        <f t="shared" si="3"/>
        <v>1</v>
      </c>
      <c r="H6" s="20" t="str">
        <f t="shared" si="3"/>
        <v>千葉県　流山市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83.52</v>
      </c>
      <c r="P6" s="21">
        <f t="shared" si="3"/>
        <v>99.72</v>
      </c>
      <c r="Q6" s="21">
        <f t="shared" si="3"/>
        <v>2673</v>
      </c>
      <c r="R6" s="21">
        <f t="shared" si="3"/>
        <v>212562</v>
      </c>
      <c r="S6" s="21">
        <f t="shared" si="3"/>
        <v>35.32</v>
      </c>
      <c r="T6" s="21">
        <f t="shared" si="3"/>
        <v>6018.18</v>
      </c>
      <c r="U6" s="21">
        <f t="shared" si="3"/>
        <v>212527</v>
      </c>
      <c r="V6" s="21">
        <f t="shared" si="3"/>
        <v>35.35</v>
      </c>
      <c r="W6" s="21">
        <f t="shared" si="3"/>
        <v>6012.08</v>
      </c>
      <c r="X6" s="22">
        <f>IF(X7="",NA(),X7)</f>
        <v>135.33000000000001</v>
      </c>
      <c r="Y6" s="22">
        <f t="shared" ref="Y6:AG6" si="4">IF(Y7="",NA(),Y7)</f>
        <v>136.6</v>
      </c>
      <c r="Z6" s="22">
        <f t="shared" si="4"/>
        <v>129.37</v>
      </c>
      <c r="AA6" s="22">
        <f t="shared" si="4"/>
        <v>122.22</v>
      </c>
      <c r="AB6" s="22">
        <f t="shared" si="4"/>
        <v>120.41</v>
      </c>
      <c r="AC6" s="22">
        <f t="shared" si="4"/>
        <v>112.36</v>
      </c>
      <c r="AD6" s="22">
        <f t="shared" si="4"/>
        <v>112.26</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2">
        <f t="shared" si="5"/>
        <v>0.13</v>
      </c>
      <c r="AQ6" s="21">
        <f t="shared" si="5"/>
        <v>0</v>
      </c>
      <c r="AR6" s="22">
        <f t="shared" si="5"/>
        <v>0.01</v>
      </c>
      <c r="AS6" s="21" t="str">
        <f>IF(AS7="","",IF(AS7="-","【-】","【"&amp;SUBSTITUTE(TEXT(AS7,"#,##0.00"),"-","△")&amp;"】"))</f>
        <v>【1.61】</v>
      </c>
      <c r="AT6" s="22">
        <f>IF(AT7="",NA(),AT7)</f>
        <v>503.82</v>
      </c>
      <c r="AU6" s="22">
        <f t="shared" ref="AU6:BC6" si="6">IF(AU7="",NA(),AU7)</f>
        <v>408.94</v>
      </c>
      <c r="AV6" s="22">
        <f t="shared" si="6"/>
        <v>377.73</v>
      </c>
      <c r="AW6" s="22">
        <f t="shared" si="6"/>
        <v>337.94</v>
      </c>
      <c r="AX6" s="22">
        <f t="shared" si="6"/>
        <v>320.5</v>
      </c>
      <c r="AY6" s="22">
        <f t="shared" si="6"/>
        <v>306.08</v>
      </c>
      <c r="AZ6" s="22">
        <f t="shared" si="6"/>
        <v>306.14999999999998</v>
      </c>
      <c r="BA6" s="22">
        <f t="shared" si="6"/>
        <v>297.54000000000002</v>
      </c>
      <c r="BB6" s="22">
        <f t="shared" si="6"/>
        <v>289.44</v>
      </c>
      <c r="BC6" s="22">
        <f t="shared" si="6"/>
        <v>282.19</v>
      </c>
      <c r="BD6" s="21" t="str">
        <f>IF(BD7="","",IF(BD7="-","【-】","【"&amp;SUBSTITUTE(TEXT(BD7,"#,##0.00"),"-","△")&amp;"】"))</f>
        <v>【239.69】</v>
      </c>
      <c r="BE6" s="22">
        <f>IF(BE7="",NA(),BE7)</f>
        <v>208.84</v>
      </c>
      <c r="BF6" s="22">
        <f t="shared" ref="BF6:BN6" si="7">IF(BF7="",NA(),BF7)</f>
        <v>186.63</v>
      </c>
      <c r="BG6" s="22">
        <f t="shared" si="7"/>
        <v>168.82</v>
      </c>
      <c r="BH6" s="22">
        <f t="shared" si="7"/>
        <v>156.69</v>
      </c>
      <c r="BI6" s="22">
        <f t="shared" si="7"/>
        <v>142.77000000000001</v>
      </c>
      <c r="BJ6" s="22">
        <f t="shared" si="7"/>
        <v>294.66000000000003</v>
      </c>
      <c r="BK6" s="22">
        <f t="shared" si="7"/>
        <v>285.27</v>
      </c>
      <c r="BL6" s="22">
        <f t="shared" si="7"/>
        <v>294.73</v>
      </c>
      <c r="BM6" s="22">
        <f t="shared" si="7"/>
        <v>301.23</v>
      </c>
      <c r="BN6" s="22">
        <f t="shared" si="7"/>
        <v>300.33</v>
      </c>
      <c r="BO6" s="21" t="str">
        <f>IF(BO7="","",IF(BO7="-","【-】","【"&amp;SUBSTITUTE(TEXT(BO7,"#,##0.00"),"-","△")&amp;"】"))</f>
        <v>【264.86】</v>
      </c>
      <c r="BP6" s="22">
        <f>IF(BP7="",NA(),BP7)</f>
        <v>113.72</v>
      </c>
      <c r="BQ6" s="22">
        <f t="shared" ref="BQ6:BY6" si="8">IF(BQ7="",NA(),BQ7)</f>
        <v>115.65</v>
      </c>
      <c r="BR6" s="22">
        <f t="shared" si="8"/>
        <v>113.4</v>
      </c>
      <c r="BS6" s="22">
        <f t="shared" si="8"/>
        <v>120.55</v>
      </c>
      <c r="BT6" s="22">
        <f t="shared" si="8"/>
        <v>118.47</v>
      </c>
      <c r="BU6" s="22">
        <f t="shared" si="8"/>
        <v>103.75</v>
      </c>
      <c r="BV6" s="22">
        <f t="shared" si="8"/>
        <v>105.3</v>
      </c>
      <c r="BW6" s="22">
        <f t="shared" si="8"/>
        <v>99.41</v>
      </c>
      <c r="BX6" s="22">
        <f t="shared" si="8"/>
        <v>101.11</v>
      </c>
      <c r="BY6" s="22">
        <f t="shared" si="8"/>
        <v>102.03</v>
      </c>
      <c r="BZ6" s="21" t="str">
        <f>IF(BZ7="","",IF(BZ7="-","【-】","【"&amp;SUBSTITUTE(TEXT(BZ7,"#,##0.00"),"-","△")&amp;"】"))</f>
        <v>【97.59】</v>
      </c>
      <c r="CA6" s="22">
        <f>IF(CA7="",NA(),CA7)</f>
        <v>149.04</v>
      </c>
      <c r="CB6" s="22">
        <f t="shared" ref="CB6:CJ6" si="9">IF(CB7="",NA(),CB7)</f>
        <v>147.63999999999999</v>
      </c>
      <c r="CC6" s="22">
        <f t="shared" si="9"/>
        <v>150.62</v>
      </c>
      <c r="CD6" s="22">
        <f t="shared" si="9"/>
        <v>141.71</v>
      </c>
      <c r="CE6" s="22">
        <f t="shared" si="9"/>
        <v>144.34</v>
      </c>
      <c r="CF6" s="22">
        <f t="shared" si="9"/>
        <v>159.93</v>
      </c>
      <c r="CG6" s="22">
        <f t="shared" si="9"/>
        <v>162.77000000000001</v>
      </c>
      <c r="CH6" s="22">
        <f t="shared" si="9"/>
        <v>170.87</v>
      </c>
      <c r="CI6" s="22">
        <f t="shared" si="9"/>
        <v>171.09</v>
      </c>
      <c r="CJ6" s="22">
        <f t="shared" si="9"/>
        <v>173.56</v>
      </c>
      <c r="CK6" s="21" t="str">
        <f>IF(CK7="","",IF(CK7="-","【-】","【"&amp;SUBSTITUTE(TEXT(CK7,"#,##0.00"),"-","△")&amp;"】"))</f>
        <v>【181.66】</v>
      </c>
      <c r="CL6" s="22">
        <f>IF(CL7="",NA(),CL7)</f>
        <v>86.67</v>
      </c>
      <c r="CM6" s="22">
        <f t="shared" ref="CM6:CU6" si="10">IF(CM7="",NA(),CM7)</f>
        <v>79.97</v>
      </c>
      <c r="CN6" s="22">
        <f t="shared" si="10"/>
        <v>79.34</v>
      </c>
      <c r="CO6" s="22">
        <f t="shared" si="10"/>
        <v>79.91</v>
      </c>
      <c r="CP6" s="22">
        <f t="shared" si="10"/>
        <v>79.739999999999995</v>
      </c>
      <c r="CQ6" s="22">
        <f t="shared" si="10"/>
        <v>63.12</v>
      </c>
      <c r="CR6" s="22">
        <f t="shared" si="10"/>
        <v>62.57</v>
      </c>
      <c r="CS6" s="22">
        <f t="shared" si="10"/>
        <v>61.56</v>
      </c>
      <c r="CT6" s="22">
        <f t="shared" si="10"/>
        <v>60.84</v>
      </c>
      <c r="CU6" s="22">
        <f t="shared" si="10"/>
        <v>60.8</v>
      </c>
      <c r="CV6" s="21" t="str">
        <f>IF(CV7="","",IF(CV7="-","【-】","【"&amp;SUBSTITUTE(TEXT(CV7,"#,##0.00"),"-","△")&amp;"】"))</f>
        <v>【60.21】</v>
      </c>
      <c r="CW6" s="22">
        <f>IF(CW7="",NA(),CW7)</f>
        <v>94.84</v>
      </c>
      <c r="CX6" s="22">
        <f t="shared" ref="CX6:DF6" si="11">IF(CX7="",NA(),CX7)</f>
        <v>94.85</v>
      </c>
      <c r="CY6" s="22">
        <f t="shared" si="11"/>
        <v>95.55</v>
      </c>
      <c r="CZ6" s="22">
        <f t="shared" si="11"/>
        <v>95.12</v>
      </c>
      <c r="DA6" s="22">
        <f t="shared" si="11"/>
        <v>96.16</v>
      </c>
      <c r="DB6" s="22">
        <f t="shared" si="11"/>
        <v>90.09</v>
      </c>
      <c r="DC6" s="22">
        <f t="shared" si="11"/>
        <v>90.21</v>
      </c>
      <c r="DD6" s="22">
        <f t="shared" si="11"/>
        <v>90.11</v>
      </c>
      <c r="DE6" s="22">
        <f t="shared" si="11"/>
        <v>89.73</v>
      </c>
      <c r="DF6" s="22">
        <f t="shared" si="11"/>
        <v>89.86</v>
      </c>
      <c r="DG6" s="21" t="str">
        <f>IF(DG7="","",IF(DG7="-","【-】","【"&amp;SUBSTITUTE(TEXT(DG7,"#,##0.00"),"-","△")&amp;"】"))</f>
        <v>【89.21】</v>
      </c>
      <c r="DH6" s="22">
        <f>IF(DH7="",NA(),DH7)</f>
        <v>46.76</v>
      </c>
      <c r="DI6" s="22">
        <f t="shared" ref="DI6:DQ6" si="12">IF(DI7="",NA(),DI7)</f>
        <v>47.53</v>
      </c>
      <c r="DJ6" s="22">
        <f t="shared" si="12"/>
        <v>48.85</v>
      </c>
      <c r="DK6" s="22">
        <f t="shared" si="12"/>
        <v>49.66</v>
      </c>
      <c r="DL6" s="22">
        <f t="shared" si="12"/>
        <v>50.31</v>
      </c>
      <c r="DM6" s="22">
        <f t="shared" si="12"/>
        <v>50.31</v>
      </c>
      <c r="DN6" s="22">
        <f t="shared" si="12"/>
        <v>50.74</v>
      </c>
      <c r="DO6" s="22">
        <f t="shared" si="12"/>
        <v>51.49</v>
      </c>
      <c r="DP6" s="22">
        <f t="shared" si="12"/>
        <v>51.94</v>
      </c>
      <c r="DQ6" s="22">
        <f t="shared" si="12"/>
        <v>52.46</v>
      </c>
      <c r="DR6" s="21" t="str">
        <f>IF(DR7="","",IF(DR7="-","【-】","【"&amp;SUBSTITUTE(TEXT(DR7,"#,##0.00"),"-","△")&amp;"】"))</f>
        <v>【52.41】</v>
      </c>
      <c r="DS6" s="22">
        <f>IF(DS7="",NA(),DS7)</f>
        <v>3.48</v>
      </c>
      <c r="DT6" s="22">
        <f t="shared" ref="DT6:EB6" si="13">IF(DT7="",NA(),DT7)</f>
        <v>3.45</v>
      </c>
      <c r="DU6" s="22">
        <f t="shared" si="13"/>
        <v>17.829999999999998</v>
      </c>
      <c r="DV6" s="22">
        <f t="shared" si="13"/>
        <v>18.75</v>
      </c>
      <c r="DW6" s="22">
        <f t="shared" si="13"/>
        <v>19.14</v>
      </c>
      <c r="DX6" s="22">
        <f t="shared" si="13"/>
        <v>21.34</v>
      </c>
      <c r="DY6" s="22">
        <f t="shared" si="13"/>
        <v>23.27</v>
      </c>
      <c r="DZ6" s="22">
        <f t="shared" si="13"/>
        <v>25.18</v>
      </c>
      <c r="EA6" s="22">
        <f t="shared" si="13"/>
        <v>26.52</v>
      </c>
      <c r="EB6" s="22">
        <f t="shared" si="13"/>
        <v>28.4</v>
      </c>
      <c r="EC6" s="21" t="str">
        <f>IF(EC7="","",IF(EC7="-","【-】","【"&amp;SUBSTITUTE(TEXT(EC7,"#,##0.00"),"-","△")&amp;"】"))</f>
        <v>【26.78】</v>
      </c>
      <c r="ED6" s="22">
        <f>IF(ED7="",NA(),ED7)</f>
        <v>0.97</v>
      </c>
      <c r="EE6" s="22">
        <f t="shared" ref="EE6:EM6" si="14">IF(EE7="",NA(),EE7)</f>
        <v>0.74</v>
      </c>
      <c r="EF6" s="22">
        <f t="shared" si="14"/>
        <v>0.61</v>
      </c>
      <c r="EG6" s="22">
        <f t="shared" si="14"/>
        <v>0.63</v>
      </c>
      <c r="EH6" s="22">
        <f t="shared" si="14"/>
        <v>0.73</v>
      </c>
      <c r="EI6" s="22">
        <f t="shared" si="14"/>
        <v>0.69</v>
      </c>
      <c r="EJ6" s="22">
        <f t="shared" si="14"/>
        <v>0.69</v>
      </c>
      <c r="EK6" s="22">
        <f t="shared" si="14"/>
        <v>0.67</v>
      </c>
      <c r="EL6" s="22">
        <f t="shared" si="14"/>
        <v>0.61</v>
      </c>
      <c r="EM6" s="22">
        <f t="shared" si="14"/>
        <v>0.57999999999999996</v>
      </c>
      <c r="EN6" s="21" t="str">
        <f>IF(EN7="","",IF(EN7="-","【-】","【"&amp;SUBSTITUTE(TEXT(EN7,"#,##0.00"),"-","△")&amp;"】"))</f>
        <v>【0.59】</v>
      </c>
    </row>
    <row r="7" spans="1:144" s="23" customFormat="1" x14ac:dyDescent="0.2">
      <c r="A7" s="15"/>
      <c r="B7" s="24">
        <v>2024</v>
      </c>
      <c r="C7" s="24">
        <v>122203</v>
      </c>
      <c r="D7" s="24">
        <v>46</v>
      </c>
      <c r="E7" s="24">
        <v>1</v>
      </c>
      <c r="F7" s="24">
        <v>0</v>
      </c>
      <c r="G7" s="24">
        <v>1</v>
      </c>
      <c r="H7" s="24" t="s">
        <v>93</v>
      </c>
      <c r="I7" s="24" t="s">
        <v>94</v>
      </c>
      <c r="J7" s="24" t="s">
        <v>95</v>
      </c>
      <c r="K7" s="24" t="s">
        <v>96</v>
      </c>
      <c r="L7" s="24" t="s">
        <v>97</v>
      </c>
      <c r="M7" s="24" t="s">
        <v>98</v>
      </c>
      <c r="N7" s="25" t="s">
        <v>99</v>
      </c>
      <c r="O7" s="25">
        <v>83.52</v>
      </c>
      <c r="P7" s="25">
        <v>99.72</v>
      </c>
      <c r="Q7" s="25">
        <v>2673</v>
      </c>
      <c r="R7" s="25">
        <v>212562</v>
      </c>
      <c r="S7" s="25">
        <v>35.32</v>
      </c>
      <c r="T7" s="25">
        <v>6018.18</v>
      </c>
      <c r="U7" s="25">
        <v>212527</v>
      </c>
      <c r="V7" s="25">
        <v>35.35</v>
      </c>
      <c r="W7" s="25">
        <v>6012.08</v>
      </c>
      <c r="X7" s="25">
        <v>135.33000000000001</v>
      </c>
      <c r="Y7" s="25">
        <v>136.6</v>
      </c>
      <c r="Z7" s="25">
        <v>129.37</v>
      </c>
      <c r="AA7" s="25">
        <v>122.22</v>
      </c>
      <c r="AB7" s="25">
        <v>120.41</v>
      </c>
      <c r="AC7" s="25">
        <v>112.36</v>
      </c>
      <c r="AD7" s="25">
        <v>112.26</v>
      </c>
      <c r="AE7" s="25">
        <v>110.04</v>
      </c>
      <c r="AF7" s="25">
        <v>109.67</v>
      </c>
      <c r="AG7" s="25">
        <v>108.91</v>
      </c>
      <c r="AH7" s="25">
        <v>107.26</v>
      </c>
      <c r="AI7" s="25">
        <v>0</v>
      </c>
      <c r="AJ7" s="25">
        <v>0</v>
      </c>
      <c r="AK7" s="25">
        <v>0</v>
      </c>
      <c r="AL7" s="25">
        <v>0</v>
      </c>
      <c r="AM7" s="25">
        <v>0</v>
      </c>
      <c r="AN7" s="25">
        <v>0.28999999999999998</v>
      </c>
      <c r="AO7" s="25">
        <v>0.25</v>
      </c>
      <c r="AP7" s="25">
        <v>0.13</v>
      </c>
      <c r="AQ7" s="25">
        <v>0</v>
      </c>
      <c r="AR7" s="25">
        <v>0.01</v>
      </c>
      <c r="AS7" s="25">
        <v>1.61</v>
      </c>
      <c r="AT7" s="25">
        <v>503.82</v>
      </c>
      <c r="AU7" s="25">
        <v>408.94</v>
      </c>
      <c r="AV7" s="25">
        <v>377.73</v>
      </c>
      <c r="AW7" s="25">
        <v>337.94</v>
      </c>
      <c r="AX7" s="25">
        <v>320.5</v>
      </c>
      <c r="AY7" s="25">
        <v>306.08</v>
      </c>
      <c r="AZ7" s="25">
        <v>306.14999999999998</v>
      </c>
      <c r="BA7" s="25">
        <v>297.54000000000002</v>
      </c>
      <c r="BB7" s="25">
        <v>289.44</v>
      </c>
      <c r="BC7" s="25">
        <v>282.19</v>
      </c>
      <c r="BD7" s="25">
        <v>239.69</v>
      </c>
      <c r="BE7" s="25">
        <v>208.84</v>
      </c>
      <c r="BF7" s="25">
        <v>186.63</v>
      </c>
      <c r="BG7" s="25">
        <v>168.82</v>
      </c>
      <c r="BH7" s="25">
        <v>156.69</v>
      </c>
      <c r="BI7" s="25">
        <v>142.77000000000001</v>
      </c>
      <c r="BJ7" s="25">
        <v>294.66000000000003</v>
      </c>
      <c r="BK7" s="25">
        <v>285.27</v>
      </c>
      <c r="BL7" s="25">
        <v>294.73</v>
      </c>
      <c r="BM7" s="25">
        <v>301.23</v>
      </c>
      <c r="BN7" s="25">
        <v>300.33</v>
      </c>
      <c r="BO7" s="25">
        <v>264.86</v>
      </c>
      <c r="BP7" s="25">
        <v>113.72</v>
      </c>
      <c r="BQ7" s="25">
        <v>115.65</v>
      </c>
      <c r="BR7" s="25">
        <v>113.4</v>
      </c>
      <c r="BS7" s="25">
        <v>120.55</v>
      </c>
      <c r="BT7" s="25">
        <v>118.47</v>
      </c>
      <c r="BU7" s="25">
        <v>103.75</v>
      </c>
      <c r="BV7" s="25">
        <v>105.3</v>
      </c>
      <c r="BW7" s="25">
        <v>99.41</v>
      </c>
      <c r="BX7" s="25">
        <v>101.11</v>
      </c>
      <c r="BY7" s="25">
        <v>102.03</v>
      </c>
      <c r="BZ7" s="25">
        <v>97.59</v>
      </c>
      <c r="CA7" s="25">
        <v>149.04</v>
      </c>
      <c r="CB7" s="25">
        <v>147.63999999999999</v>
      </c>
      <c r="CC7" s="25">
        <v>150.62</v>
      </c>
      <c r="CD7" s="25">
        <v>141.71</v>
      </c>
      <c r="CE7" s="25">
        <v>144.34</v>
      </c>
      <c r="CF7" s="25">
        <v>159.93</v>
      </c>
      <c r="CG7" s="25">
        <v>162.77000000000001</v>
      </c>
      <c r="CH7" s="25">
        <v>170.87</v>
      </c>
      <c r="CI7" s="25">
        <v>171.09</v>
      </c>
      <c r="CJ7" s="25">
        <v>173.56</v>
      </c>
      <c r="CK7" s="25">
        <v>181.66</v>
      </c>
      <c r="CL7" s="25">
        <v>86.67</v>
      </c>
      <c r="CM7" s="25">
        <v>79.97</v>
      </c>
      <c r="CN7" s="25">
        <v>79.34</v>
      </c>
      <c r="CO7" s="25">
        <v>79.91</v>
      </c>
      <c r="CP7" s="25">
        <v>79.739999999999995</v>
      </c>
      <c r="CQ7" s="25">
        <v>63.12</v>
      </c>
      <c r="CR7" s="25">
        <v>62.57</v>
      </c>
      <c r="CS7" s="25">
        <v>61.56</v>
      </c>
      <c r="CT7" s="25">
        <v>60.84</v>
      </c>
      <c r="CU7" s="25">
        <v>60.8</v>
      </c>
      <c r="CV7" s="25">
        <v>60.21</v>
      </c>
      <c r="CW7" s="25">
        <v>94.84</v>
      </c>
      <c r="CX7" s="25">
        <v>94.85</v>
      </c>
      <c r="CY7" s="25">
        <v>95.55</v>
      </c>
      <c r="CZ7" s="25">
        <v>95.12</v>
      </c>
      <c r="DA7" s="25">
        <v>96.16</v>
      </c>
      <c r="DB7" s="25">
        <v>90.09</v>
      </c>
      <c r="DC7" s="25">
        <v>90.21</v>
      </c>
      <c r="DD7" s="25">
        <v>90.11</v>
      </c>
      <c r="DE7" s="25">
        <v>89.73</v>
      </c>
      <c r="DF7" s="25">
        <v>89.86</v>
      </c>
      <c r="DG7" s="25">
        <v>89.21</v>
      </c>
      <c r="DH7" s="25">
        <v>46.76</v>
      </c>
      <c r="DI7" s="25">
        <v>47.53</v>
      </c>
      <c r="DJ7" s="25">
        <v>48.85</v>
      </c>
      <c r="DK7" s="25">
        <v>49.66</v>
      </c>
      <c r="DL7" s="25">
        <v>50.31</v>
      </c>
      <c r="DM7" s="25">
        <v>50.31</v>
      </c>
      <c r="DN7" s="25">
        <v>50.74</v>
      </c>
      <c r="DO7" s="25">
        <v>51.49</v>
      </c>
      <c r="DP7" s="25">
        <v>51.94</v>
      </c>
      <c r="DQ7" s="25">
        <v>52.46</v>
      </c>
      <c r="DR7" s="25">
        <v>52.41</v>
      </c>
      <c r="DS7" s="25">
        <v>3.48</v>
      </c>
      <c r="DT7" s="25">
        <v>3.45</v>
      </c>
      <c r="DU7" s="25">
        <v>17.829999999999998</v>
      </c>
      <c r="DV7" s="25">
        <v>18.75</v>
      </c>
      <c r="DW7" s="25">
        <v>19.14</v>
      </c>
      <c r="DX7" s="25">
        <v>21.34</v>
      </c>
      <c r="DY7" s="25">
        <v>23.27</v>
      </c>
      <c r="DZ7" s="25">
        <v>25.18</v>
      </c>
      <c r="EA7" s="25">
        <v>26.52</v>
      </c>
      <c r="EB7" s="25">
        <v>28.4</v>
      </c>
      <c r="EC7" s="25">
        <v>26.78</v>
      </c>
      <c r="ED7" s="25">
        <v>0.97</v>
      </c>
      <c r="EE7" s="25">
        <v>0.74</v>
      </c>
      <c r="EF7" s="25">
        <v>0.61</v>
      </c>
      <c r="EG7" s="25">
        <v>0.63</v>
      </c>
      <c r="EH7" s="25">
        <v>0.73</v>
      </c>
      <c r="EI7" s="25">
        <v>0.69</v>
      </c>
      <c r="EJ7" s="25">
        <v>0.69</v>
      </c>
      <c r="EK7" s="25">
        <v>0.67</v>
      </c>
      <c r="EL7" s="25">
        <v>0.61</v>
      </c>
      <c r="EM7" s="25">
        <v>0.57999999999999996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109</v>
      </c>
      <c r="E13" t="s">
        <v>110</v>
      </c>
      <c r="F13" t="s">
        <v>108</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2026-02-25T02:52:52Z</cp:lastPrinted>
  <dcterms:created xsi:type="dcterms:W3CDTF">2025-12-12T09:14:29Z</dcterms:created>
  <dcterms:modified xsi:type="dcterms:W3CDTF">2026-03-05T03:47:49Z</dcterms:modified>
  <cp:category/>
</cp:coreProperties>
</file>