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B67F5259-6245-4980-AE2C-9239391DA5AD}" xr6:coauthVersionLast="47" xr6:coauthVersionMax="47" xr10:uidLastSave="{00000000-0000-0000-0000-000000000000}"/>
  <workbookProtection workbookAlgorithmName="SHA-512" workbookHashValue="aokVRbF5Sum5d4+UCFppXWM9DwC4e+UNzcUS8FkQsDCZL+Z3HB1JK78o6cVI1vnFd7N6bh66XYVizWCTUgD9sw==" workbookSaltValue="Ah/tlwM8/bjsamCAdmVr9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IT76" i="4"/>
  <c r="HJ30" i="4"/>
  <c r="BZ76" i="4"/>
  <c r="MA51" i="4"/>
  <c r="CS51" i="4"/>
  <c r="CS30" i="4"/>
  <c r="C11" i="5"/>
  <c r="D11" i="5"/>
  <c r="E11" i="5"/>
  <c r="B11" i="5"/>
  <c r="BK76" i="4" l="1"/>
  <c r="LH51" i="4"/>
  <c r="LT76" i="4"/>
  <c r="GQ51" i="4"/>
  <c r="LH30" i="4"/>
  <c r="IE76" i="4"/>
  <c r="BZ51" i="4"/>
  <c r="GQ30" i="4"/>
  <c r="BZ30" i="4"/>
  <c r="BG30" i="4"/>
  <c r="AV76" i="4"/>
  <c r="KO51" i="4"/>
  <c r="BG51" i="4"/>
  <c r="FX30" i="4"/>
  <c r="LE76" i="4"/>
  <c r="FX51" i="4"/>
  <c r="KO30" i="4"/>
  <c r="HP76" i="4"/>
  <c r="FE51" i="4"/>
  <c r="HA76" i="4"/>
  <c r="AN51" i="4"/>
  <c r="FE30" i="4"/>
  <c r="KP76" i="4"/>
  <c r="AN30" i="4"/>
  <c r="AG76" i="4"/>
  <c r="JV51" i="4"/>
  <c r="JV30" i="4"/>
  <c r="KA76" i="4"/>
  <c r="EL51" i="4"/>
  <c r="JC30" i="4"/>
  <c r="GL76" i="4"/>
  <c r="U51" i="4"/>
  <c r="EL30" i="4"/>
  <c r="R76" i="4"/>
  <c r="U30" i="4"/>
  <c r="JC51"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<sst xmlns="http://schemas.openxmlformats.org/spreadsheetml/2006/main" count="278" uniqueCount="133">
  <si>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</si>
  <si>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</si>
  <si>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</si>
  <si>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</si>
  <si>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</si>
  <si>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</si>
  <si>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</si>
  <si>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</si>
  <si>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</si>
  <si>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</si>
  <si>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</si>
  <si>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</si>
  <si>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</si>
  <si>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</si>
  <si>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</si>
  <si>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</si>
  <si>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</si>
  <si>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</si>
  <si>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</si>
  <si>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</si>
  <si>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</si>
  <si>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</si>
  <si>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</si>
  <si>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</si>
  <si>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</si>
  <si>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</si>
  <si>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</si>
  <si>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</si>
  <si>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</si>
  <si>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</si>
  <si>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</si>
  <si>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</si>
  <si>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</si>
  <si>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</si>
  <si>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</si>
  <si>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</si>
  <si>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</si>
  <si>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</si>
  <si>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</si>
  <si>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</si>
  <si>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</si>
  <si>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</si>
  <si>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</si>
  <si>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</si>
  <si>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</si>
  <si>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</si>
  <si>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</si>
  <si>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</si>
  <si>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</si>
  <si>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</si>
  <si>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</si>
  <si>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</si>
  <si>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</si>
  <si>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</si>
  <si>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</si>
  <si>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</si>
  <si>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</si>
  <si>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</si>
  <si>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</si>
  <si>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</si>
  <si>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</si>
  <si>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</si>
  <si>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</si>
  <si>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</si>
  <si>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</si>
  <si>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</si>
  <si>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</si>
  <si>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</si>
  <si>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</si>
  <si>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</si>
  <si>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</si>
  <si>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</si>
  <si>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</si>
  <si>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</si>
  <si>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</si>
  <si>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</si>
  <si>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</si>
  <si>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</si>
  <si>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</si>
  <si>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</si>
  <si>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</si>
  <si>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</si>
  <si>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</si>
  <si>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</si>
  <si>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</si>
  <si>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</si>
  <si>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</si>
  <si>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</si>
  <si>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</si>
  <si>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</si>
  <si>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</si>
  <si>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</si>
  <si>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</si>
  <si>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</si>
  <si>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</si>
  <si>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</si>
  <si>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</si>
  <si>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</si>
  <si>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</si>
  <si>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</si>
  <si>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</si>
  <si>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</si>
  <si>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</si>
  <si>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</si>
  <si>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</si>
  <si>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</si>
  <si>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</si>
  <si>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</si>
  <si>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</si>
  <si>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</si>
  <si>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</si>
  <si>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市原市</t>
  </si>
  <si>
    <t>市原市梨ノ木公園地下駐車場</t>
  </si>
  <si>
    <t>法非適用</t>
  </si>
  <si>
    <t>駐車場整備事業</t>
  </si>
  <si>
    <t>-</t>
  </si>
  <si>
    <t>Ａ２Ｂ１</t>
  </si>
  <si>
    <t>非設置</t>
  </si>
  <si>
    <t>該当数値なし</t>
  </si>
  <si>
    <t>都市計画駐車場</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</si>
  <si>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</si>
  <si>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</si>
  <si>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</si>
  <si>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</si>
  <si>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</si>
  <si>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</si>
  <si>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</si>
  <si>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</si>
  <si>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</si>
  <si>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令和3年4月1日より休止したことにより、同建物に所在する団体等の光熱水費負担金以外の営業収益が無いため、維持管理費用等の費用との差額分を一般会計から補填することで100％を維持している。
　「②他会計補助金比率」は、稼働中でも全国平均及び類似施設平均を大幅に上回っていたが、令和3年度からは休止により、光熱水費負担金しか収入が無くなったことで、費用の大部分を一般会計から補填したため、比率が大幅に増加している。
　「③駐車台数一台当たりの他会計補助金額」は、休止により、駐車台数が0台のため、0円となっている。
　休止により、収益が大幅に減少しているため、粗利益率の「④売上高ＧＯＰ比率」が令和3年度から令和5年度と同様、大きなマイナスとなっているものの、費用の額も令和3年度から令和5年度と同様、大幅に減少しているため、営業利益の指標「⑤ＥＢＩＴＤＡ」のマイナスも縮小している。</t>
    <phoneticPr fontId="5"/>
  </si>
  <si>
    <t>　「⑩企業債残高対料金収入比率」は、当該施設においては企業債残高が0であるため、0である。
　また、地価は近傍の平均価格を採用しており、前年度264,863千円と同額である。</t>
    <rPh sb="69" eb="71">
      <t>ネンド</t>
    </rPh>
    <rPh sb="81" eb="83">
      <t>ドウガク</t>
    </rPh>
    <phoneticPr fontId="5"/>
  </si>
  <si>
    <t>「⑪稼働率」について、令和3年4月1日から休止しているため、令和3年度から令和5年度と同様、駐車台数が0台で、稼働率が0である。</t>
    <phoneticPr fontId="5"/>
  </si>
  <si>
    <t>当駐車場は令和3年4月1日から休止しており、施設利用について検討しているところであるが、休止中のため、施設の維持管理費用等は発生している状況である。
　令和6年度は光熱水費負担金の収入はあるものの駐車場としての収益は0であり、維持管理費用等に係る費用の大部分は一般会計から補填している。（92.3％）
　休止したことにより、営業損失（ＥＢＩＴＤＡ）は減少したものの、料金収入が無く、現状では今後も損失にしかならないことから、施設利用方法が決定次第、速やかに必要な事務を行いたい。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</si>
</sst>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2F4-48E4-8513-CB8A6FBE7BD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02F4-48E4-8513-CB8A6FBE7BD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456-4F63-8375-CDB928090E5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B456-4F63-8375-CDB928090E5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B6F-4E2A-98D8-A7AFA0452C6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B6F-4E2A-98D8-A7AFA0452C6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D67-4225-861A-7137B136CA6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D67-4225-861A-7137B136CA6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81.5</c:v>
                </c:pt>
                <c:pt idx="1">
                  <c:v>94.4</c:v>
                </c:pt>
                <c:pt idx="2">
                  <c:v>94.3</c:v>
                </c:pt>
                <c:pt idx="3">
                  <c:v>95</c:v>
                </c:pt>
                <c:pt idx="4">
                  <c:v>92.3</c:v>
                </c:pt>
              </c:numCache>
            </c:numRef>
          </c:val>
          <c:extLst>
            <c:ext xmlns:c16="http://schemas.microsoft.com/office/drawing/2014/chart" uri="{C3380CC4-5D6E-409C-BE32-E72D297353CC}">
              <c16:uniqueId val="{00000000-A947-4B04-BB70-D1154950064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A947-4B04-BB70-D1154950064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2347</c:v>
                </c:pt>
                <c:pt idx="1">
                  <c:v>0</c:v>
                </c:pt>
                <c:pt idx="2">
                  <c:v>0</c:v>
                </c:pt>
                <c:pt idx="3">
                  <c:v>0</c:v>
                </c:pt>
                <c:pt idx="4">
                  <c:v>0</c:v>
                </c:pt>
              </c:numCache>
            </c:numRef>
          </c:val>
          <c:extLst>
            <c:ext xmlns:c16="http://schemas.microsoft.com/office/drawing/2014/chart" uri="{C3380CC4-5D6E-409C-BE32-E72D297353CC}">
              <c16:uniqueId val="{00000000-7356-43FE-BA9D-9D661ECA76F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7356-43FE-BA9D-9D661ECA76F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29.5</c:v>
                </c:pt>
                <c:pt idx="1">
                  <c:v>0</c:v>
                </c:pt>
                <c:pt idx="2">
                  <c:v>0</c:v>
                </c:pt>
                <c:pt idx="3">
                  <c:v>0</c:v>
                </c:pt>
                <c:pt idx="4">
                  <c:v>0</c:v>
                </c:pt>
              </c:numCache>
            </c:numRef>
          </c:val>
          <c:extLst>
            <c:ext xmlns:c16="http://schemas.microsoft.com/office/drawing/2014/chart" uri="{C3380CC4-5D6E-409C-BE32-E72D297353CC}">
              <c16:uniqueId val="{00000000-85DD-4775-A4BD-8CF2BD0873F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85DD-4775-A4BD-8CF2BD0873F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-439.1</c:v>
                </c:pt>
                <c:pt idx="1">
                  <c:v>-1693.9</c:v>
                </c:pt>
                <c:pt idx="2">
                  <c:v>-1649.9</c:v>
                </c:pt>
                <c:pt idx="3">
                  <c:v>-1912.6</c:v>
                </c:pt>
                <c:pt idx="4">
                  <c:v>-1195.0999999999999</c:v>
                </c:pt>
              </c:numCache>
            </c:numRef>
          </c:val>
          <c:extLst>
            <c:ext xmlns:c16="http://schemas.microsoft.com/office/drawing/2014/chart" uri="{C3380CC4-5D6E-409C-BE32-E72D297353CC}">
              <c16:uniqueId val="{00000000-4F57-4572-A172-35A3E69482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4F57-4572-A172-35A3E69482D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-39408</c:v>
                </c:pt>
                <c:pt idx="1">
                  <c:v>-8944</c:v>
                </c:pt>
                <c:pt idx="2">
                  <c:v>-10510</c:v>
                </c:pt>
                <c:pt idx="3">
                  <c:v>-8014</c:v>
                </c:pt>
                <c:pt idx="4">
                  <c:v>-7756</c:v>
                </c:pt>
              </c:numCache>
            </c:numRef>
          </c:val>
          <c:extLst>
            <c:ext xmlns:c16="http://schemas.microsoft.com/office/drawing/2014/chart" uri="{C3380CC4-5D6E-409C-BE32-E72D297353CC}">
              <c16:uniqueId val="{00000000-D284-4EFF-9952-628B78602D6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D284-4EFF-9952-628B78602D6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千葉県市原市　市原市梨ノ木公園地下駐車場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4404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156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100</v>
      </c>
      <c r="V31" s="113"/>
      <c r="W31" s="113"/>
      <c r="X31" s="113"/>
      <c r="Y31" s="113"/>
      <c r="Z31" s="113"/>
      <c r="AA31" s="113"/>
      <c r="AB31" s="113"/>
      <c r="AC31" s="113"/>
      <c r="AD31" s="113"/>
      <c r="AE31" s="113"/>
      <c r="AF31" s="113"/>
      <c r="AG31" s="113"/>
      <c r="AH31" s="113"/>
      <c r="AI31" s="113"/>
      <c r="AJ31" s="113"/>
      <c r="AK31" s="113"/>
      <c r="AL31" s="113"/>
      <c r="AM31" s="113"/>
      <c r="AN31" s="113">
        <f>データ!Z7</f>
        <v>100</v>
      </c>
      <c r="AO31" s="113"/>
      <c r="AP31" s="113"/>
      <c r="AQ31" s="113"/>
      <c r="AR31" s="113"/>
      <c r="AS31" s="113"/>
      <c r="AT31" s="113"/>
      <c r="AU31" s="113"/>
      <c r="AV31" s="113"/>
      <c r="AW31" s="113"/>
      <c r="AX31" s="113"/>
      <c r="AY31" s="113"/>
      <c r="AZ31" s="113"/>
      <c r="BA31" s="113"/>
      <c r="BB31" s="113"/>
      <c r="BC31" s="113"/>
      <c r="BD31" s="113"/>
      <c r="BE31" s="113"/>
      <c r="BF31" s="113"/>
      <c r="BG31" s="113">
        <f>データ!AA7</f>
        <v>100</v>
      </c>
      <c r="BH31" s="113"/>
      <c r="BI31" s="113"/>
      <c r="BJ31" s="113"/>
      <c r="BK31" s="113"/>
      <c r="BL31" s="113"/>
      <c r="BM31" s="113"/>
      <c r="BN31" s="113"/>
      <c r="BO31" s="113"/>
      <c r="BP31" s="113"/>
      <c r="BQ31" s="113"/>
      <c r="BR31" s="113"/>
      <c r="BS31" s="113"/>
      <c r="BT31" s="113"/>
      <c r="BU31" s="113"/>
      <c r="BV31" s="113"/>
      <c r="BW31" s="113"/>
      <c r="BX31" s="113"/>
      <c r="BY31" s="113"/>
      <c r="BZ31" s="113">
        <f>データ!AB7</f>
        <v>100</v>
      </c>
      <c r="CA31" s="113"/>
      <c r="CB31" s="113"/>
      <c r="CC31" s="113"/>
      <c r="CD31" s="113"/>
      <c r="CE31" s="113"/>
      <c r="CF31" s="113"/>
      <c r="CG31" s="113"/>
      <c r="CH31" s="113"/>
      <c r="CI31" s="113"/>
      <c r="CJ31" s="113"/>
      <c r="CK31" s="113"/>
      <c r="CL31" s="113"/>
      <c r="CM31" s="113"/>
      <c r="CN31" s="113"/>
      <c r="CO31" s="113"/>
      <c r="CP31" s="113"/>
      <c r="CQ31" s="113"/>
      <c r="CR31" s="113"/>
      <c r="CS31" s="113">
        <f>データ!AC7</f>
        <v>100</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81.5</v>
      </c>
      <c r="EM31" s="113"/>
      <c r="EN31" s="113"/>
      <c r="EO31" s="113"/>
      <c r="EP31" s="113"/>
      <c r="EQ31" s="113"/>
      <c r="ER31" s="113"/>
      <c r="ES31" s="113"/>
      <c r="ET31" s="113"/>
      <c r="EU31" s="113"/>
      <c r="EV31" s="113"/>
      <c r="EW31" s="113"/>
      <c r="EX31" s="113"/>
      <c r="EY31" s="113"/>
      <c r="EZ31" s="113"/>
      <c r="FA31" s="113"/>
      <c r="FB31" s="113"/>
      <c r="FC31" s="113"/>
      <c r="FD31" s="113"/>
      <c r="FE31" s="113">
        <f>データ!AK7</f>
        <v>94.4</v>
      </c>
      <c r="FF31" s="113"/>
      <c r="FG31" s="113"/>
      <c r="FH31" s="113"/>
      <c r="FI31" s="113"/>
      <c r="FJ31" s="113"/>
      <c r="FK31" s="113"/>
      <c r="FL31" s="113"/>
      <c r="FM31" s="113"/>
      <c r="FN31" s="113"/>
      <c r="FO31" s="113"/>
      <c r="FP31" s="113"/>
      <c r="FQ31" s="113"/>
      <c r="FR31" s="113"/>
      <c r="FS31" s="113"/>
      <c r="FT31" s="113"/>
      <c r="FU31" s="113"/>
      <c r="FV31" s="113"/>
      <c r="FW31" s="113"/>
      <c r="FX31" s="113">
        <f>データ!AL7</f>
        <v>94.3</v>
      </c>
      <c r="FY31" s="113"/>
      <c r="FZ31" s="113"/>
      <c r="GA31" s="113"/>
      <c r="GB31" s="113"/>
      <c r="GC31" s="113"/>
      <c r="GD31" s="113"/>
      <c r="GE31" s="113"/>
      <c r="GF31" s="113"/>
      <c r="GG31" s="113"/>
      <c r="GH31" s="113"/>
      <c r="GI31" s="113"/>
      <c r="GJ31" s="113"/>
      <c r="GK31" s="113"/>
      <c r="GL31" s="113"/>
      <c r="GM31" s="113"/>
      <c r="GN31" s="113"/>
      <c r="GO31" s="113"/>
      <c r="GP31" s="113"/>
      <c r="GQ31" s="113">
        <f>データ!AM7</f>
        <v>95</v>
      </c>
      <c r="GR31" s="113"/>
      <c r="GS31" s="113"/>
      <c r="GT31" s="113"/>
      <c r="GU31" s="113"/>
      <c r="GV31" s="113"/>
      <c r="GW31" s="113"/>
      <c r="GX31" s="113"/>
      <c r="GY31" s="113"/>
      <c r="GZ31" s="113"/>
      <c r="HA31" s="113"/>
      <c r="HB31" s="113"/>
      <c r="HC31" s="113"/>
      <c r="HD31" s="113"/>
      <c r="HE31" s="113"/>
      <c r="HF31" s="113"/>
      <c r="HG31" s="113"/>
      <c r="HH31" s="113"/>
      <c r="HI31" s="113"/>
      <c r="HJ31" s="113">
        <f>データ!AN7</f>
        <v>92.3</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29.5</v>
      </c>
      <c r="JD31" s="115"/>
      <c r="JE31" s="115"/>
      <c r="JF31" s="115"/>
      <c r="JG31" s="115"/>
      <c r="JH31" s="115"/>
      <c r="JI31" s="115"/>
      <c r="JJ31" s="115"/>
      <c r="JK31" s="115"/>
      <c r="JL31" s="115"/>
      <c r="JM31" s="115"/>
      <c r="JN31" s="115"/>
      <c r="JO31" s="115"/>
      <c r="JP31" s="115"/>
      <c r="JQ31" s="115"/>
      <c r="JR31" s="115"/>
      <c r="JS31" s="115"/>
      <c r="JT31" s="115"/>
      <c r="JU31" s="116"/>
      <c r="JV31" s="114">
        <f>データ!DL7</f>
        <v>0</v>
      </c>
      <c r="JW31" s="115"/>
      <c r="JX31" s="115"/>
      <c r="JY31" s="115"/>
      <c r="JZ31" s="115"/>
      <c r="KA31" s="115"/>
      <c r="KB31" s="115"/>
      <c r="KC31" s="115"/>
      <c r="KD31" s="115"/>
      <c r="KE31" s="115"/>
      <c r="KF31" s="115"/>
      <c r="KG31" s="115"/>
      <c r="KH31" s="115"/>
      <c r="KI31" s="115"/>
      <c r="KJ31" s="115"/>
      <c r="KK31" s="115"/>
      <c r="KL31" s="115"/>
      <c r="KM31" s="115"/>
      <c r="KN31" s="116"/>
      <c r="KO31" s="114">
        <f>データ!DM7</f>
        <v>0</v>
      </c>
      <c r="KP31" s="115"/>
      <c r="KQ31" s="115"/>
      <c r="KR31" s="115"/>
      <c r="KS31" s="115"/>
      <c r="KT31" s="115"/>
      <c r="KU31" s="115"/>
      <c r="KV31" s="115"/>
      <c r="KW31" s="115"/>
      <c r="KX31" s="115"/>
      <c r="KY31" s="115"/>
      <c r="KZ31" s="115"/>
      <c r="LA31" s="115"/>
      <c r="LB31" s="115"/>
      <c r="LC31" s="115"/>
      <c r="LD31" s="115"/>
      <c r="LE31" s="115"/>
      <c r="LF31" s="115"/>
      <c r="LG31" s="116"/>
      <c r="LH31" s="114">
        <f>データ!DN7</f>
        <v>0</v>
      </c>
      <c r="LI31" s="115"/>
      <c r="LJ31" s="115"/>
      <c r="LK31" s="115"/>
      <c r="LL31" s="115"/>
      <c r="LM31" s="115"/>
      <c r="LN31" s="115"/>
      <c r="LO31" s="115"/>
      <c r="LP31" s="115"/>
      <c r="LQ31" s="115"/>
      <c r="LR31" s="115"/>
      <c r="LS31" s="115"/>
      <c r="LT31" s="115"/>
      <c r="LU31" s="115"/>
      <c r="LV31" s="115"/>
      <c r="LW31" s="115"/>
      <c r="LX31" s="115"/>
      <c r="LY31" s="115"/>
      <c r="LZ31" s="116"/>
      <c r="MA31" s="114">
        <f>データ!DO7</f>
        <v>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17" t="s">
        <v>130</v>
      </c>
      <c r="NE32" s="118"/>
      <c r="NF32" s="118"/>
      <c r="NG32" s="118"/>
      <c r="NH32" s="118"/>
      <c r="NI32" s="118"/>
      <c r="NJ32" s="118"/>
      <c r="NK32" s="118"/>
      <c r="NL32" s="118"/>
      <c r="NM32" s="118"/>
      <c r="NN32" s="118"/>
      <c r="NO32" s="118"/>
      <c r="NP32" s="118"/>
      <c r="NQ32" s="118"/>
      <c r="NR32" s="119"/>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17"/>
      <c r="NE33" s="118"/>
      <c r="NF33" s="118"/>
      <c r="NG33" s="118"/>
      <c r="NH33" s="118"/>
      <c r="NI33" s="118"/>
      <c r="NJ33" s="118"/>
      <c r="NK33" s="118"/>
      <c r="NL33" s="118"/>
      <c r="NM33" s="118"/>
      <c r="NN33" s="118"/>
      <c r="NO33" s="118"/>
      <c r="NP33" s="118"/>
      <c r="NQ33" s="118"/>
      <c r="NR33" s="119"/>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17"/>
      <c r="NE34" s="118"/>
      <c r="NF34" s="118"/>
      <c r="NG34" s="118"/>
      <c r="NH34" s="118"/>
      <c r="NI34" s="118"/>
      <c r="NJ34" s="118"/>
      <c r="NK34" s="118"/>
      <c r="NL34" s="118"/>
      <c r="NM34" s="118"/>
      <c r="NN34" s="118"/>
      <c r="NO34" s="118"/>
      <c r="NP34" s="118"/>
      <c r="NQ34" s="118"/>
      <c r="NR34" s="119"/>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17"/>
      <c r="NE35" s="118"/>
      <c r="NF35" s="118"/>
      <c r="NG35" s="118"/>
      <c r="NH35" s="118"/>
      <c r="NI35" s="118"/>
      <c r="NJ35" s="118"/>
      <c r="NK35" s="118"/>
      <c r="NL35" s="118"/>
      <c r="NM35" s="118"/>
      <c r="NN35" s="118"/>
      <c r="NO35" s="118"/>
      <c r="NP35" s="118"/>
      <c r="NQ35" s="118"/>
      <c r="NR35" s="119"/>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17"/>
      <c r="NE36" s="118"/>
      <c r="NF36" s="118"/>
      <c r="NG36" s="118"/>
      <c r="NH36" s="118"/>
      <c r="NI36" s="118"/>
      <c r="NJ36" s="118"/>
      <c r="NK36" s="118"/>
      <c r="NL36" s="118"/>
      <c r="NM36" s="118"/>
      <c r="NN36" s="118"/>
      <c r="NO36" s="118"/>
      <c r="NP36" s="118"/>
      <c r="NQ36" s="118"/>
      <c r="NR36" s="119"/>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17"/>
      <c r="NE37" s="118"/>
      <c r="NF37" s="118"/>
      <c r="NG37" s="118"/>
      <c r="NH37" s="118"/>
      <c r="NI37" s="118"/>
      <c r="NJ37" s="118"/>
      <c r="NK37" s="118"/>
      <c r="NL37" s="118"/>
      <c r="NM37" s="118"/>
      <c r="NN37" s="118"/>
      <c r="NO37" s="118"/>
      <c r="NP37" s="118"/>
      <c r="NQ37" s="118"/>
      <c r="NR37" s="119"/>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17"/>
      <c r="NE38" s="118"/>
      <c r="NF38" s="118"/>
      <c r="NG38" s="118"/>
      <c r="NH38" s="118"/>
      <c r="NI38" s="118"/>
      <c r="NJ38" s="118"/>
      <c r="NK38" s="118"/>
      <c r="NL38" s="118"/>
      <c r="NM38" s="118"/>
      <c r="NN38" s="118"/>
      <c r="NO38" s="118"/>
      <c r="NP38" s="118"/>
      <c r="NQ38" s="118"/>
      <c r="NR38" s="119"/>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17"/>
      <c r="NE39" s="118"/>
      <c r="NF39" s="118"/>
      <c r="NG39" s="118"/>
      <c r="NH39" s="118"/>
      <c r="NI39" s="118"/>
      <c r="NJ39" s="118"/>
      <c r="NK39" s="118"/>
      <c r="NL39" s="118"/>
      <c r="NM39" s="118"/>
      <c r="NN39" s="118"/>
      <c r="NO39" s="118"/>
      <c r="NP39" s="118"/>
      <c r="NQ39" s="118"/>
      <c r="NR39" s="119"/>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17"/>
      <c r="NE40" s="118"/>
      <c r="NF40" s="118"/>
      <c r="NG40" s="118"/>
      <c r="NH40" s="118"/>
      <c r="NI40" s="118"/>
      <c r="NJ40" s="118"/>
      <c r="NK40" s="118"/>
      <c r="NL40" s="118"/>
      <c r="NM40" s="118"/>
      <c r="NN40" s="118"/>
      <c r="NO40" s="118"/>
      <c r="NP40" s="118"/>
      <c r="NQ40" s="118"/>
      <c r="NR40" s="119"/>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17"/>
      <c r="NE41" s="118"/>
      <c r="NF41" s="118"/>
      <c r="NG41" s="118"/>
      <c r="NH41" s="118"/>
      <c r="NI41" s="118"/>
      <c r="NJ41" s="118"/>
      <c r="NK41" s="118"/>
      <c r="NL41" s="118"/>
      <c r="NM41" s="118"/>
      <c r="NN41" s="118"/>
      <c r="NO41" s="118"/>
      <c r="NP41" s="118"/>
      <c r="NQ41" s="118"/>
      <c r="NR41" s="119"/>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17"/>
      <c r="NE42" s="118"/>
      <c r="NF42" s="118"/>
      <c r="NG42" s="118"/>
      <c r="NH42" s="118"/>
      <c r="NI42" s="118"/>
      <c r="NJ42" s="118"/>
      <c r="NK42" s="118"/>
      <c r="NL42" s="118"/>
      <c r="NM42" s="118"/>
      <c r="NN42" s="118"/>
      <c r="NO42" s="118"/>
      <c r="NP42" s="118"/>
      <c r="NQ42" s="118"/>
      <c r="NR42" s="119"/>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17"/>
      <c r="NE43" s="118"/>
      <c r="NF43" s="118"/>
      <c r="NG43" s="118"/>
      <c r="NH43" s="118"/>
      <c r="NI43" s="118"/>
      <c r="NJ43" s="118"/>
      <c r="NK43" s="118"/>
      <c r="NL43" s="118"/>
      <c r="NM43" s="118"/>
      <c r="NN43" s="118"/>
      <c r="NO43" s="118"/>
      <c r="NP43" s="118"/>
      <c r="NQ43" s="118"/>
      <c r="NR43" s="119"/>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17"/>
      <c r="NE44" s="118"/>
      <c r="NF44" s="118"/>
      <c r="NG44" s="118"/>
      <c r="NH44" s="118"/>
      <c r="NI44" s="118"/>
      <c r="NJ44" s="118"/>
      <c r="NK44" s="118"/>
      <c r="NL44" s="118"/>
      <c r="NM44" s="118"/>
      <c r="NN44" s="118"/>
      <c r="NO44" s="118"/>
      <c r="NP44" s="118"/>
      <c r="NQ44" s="118"/>
      <c r="NR44" s="119"/>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17"/>
      <c r="NE45" s="118"/>
      <c r="NF45" s="118"/>
      <c r="NG45" s="118"/>
      <c r="NH45" s="118"/>
      <c r="NI45" s="118"/>
      <c r="NJ45" s="118"/>
      <c r="NK45" s="118"/>
      <c r="NL45" s="118"/>
      <c r="NM45" s="118"/>
      <c r="NN45" s="118"/>
      <c r="NO45" s="118"/>
      <c r="NP45" s="118"/>
      <c r="NQ45" s="118"/>
      <c r="NR45" s="119"/>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17"/>
      <c r="NE46" s="118"/>
      <c r="NF46" s="118"/>
      <c r="NG46" s="118"/>
      <c r="NH46" s="118"/>
      <c r="NI46" s="118"/>
      <c r="NJ46" s="118"/>
      <c r="NK46" s="118"/>
      <c r="NL46" s="118"/>
      <c r="NM46" s="118"/>
      <c r="NN46" s="118"/>
      <c r="NO46" s="118"/>
      <c r="NP46" s="118"/>
      <c r="NQ46" s="118"/>
      <c r="NR46" s="119"/>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17"/>
      <c r="NE47" s="118"/>
      <c r="NF47" s="118"/>
      <c r="NG47" s="118"/>
      <c r="NH47" s="118"/>
      <c r="NI47" s="118"/>
      <c r="NJ47" s="118"/>
      <c r="NK47" s="118"/>
      <c r="NL47" s="118"/>
      <c r="NM47" s="118"/>
      <c r="NN47" s="118"/>
      <c r="NO47" s="118"/>
      <c r="NP47" s="118"/>
      <c r="NQ47" s="118"/>
      <c r="NR47" s="119"/>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17" t="s">
        <v>131</v>
      </c>
      <c r="NE49" s="118"/>
      <c r="NF49" s="118"/>
      <c r="NG49" s="118"/>
      <c r="NH49" s="118"/>
      <c r="NI49" s="118"/>
      <c r="NJ49" s="118"/>
      <c r="NK49" s="118"/>
      <c r="NL49" s="118"/>
      <c r="NM49" s="118"/>
      <c r="NN49" s="118"/>
      <c r="NO49" s="118"/>
      <c r="NP49" s="118"/>
      <c r="NQ49" s="118"/>
      <c r="NR49" s="119"/>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3">
        <f>データ!AU7</f>
        <v>2347</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-439.1</v>
      </c>
      <c r="EM52" s="113"/>
      <c r="EN52" s="113"/>
      <c r="EO52" s="113"/>
      <c r="EP52" s="113"/>
      <c r="EQ52" s="113"/>
      <c r="ER52" s="113"/>
      <c r="ES52" s="113"/>
      <c r="ET52" s="113"/>
      <c r="EU52" s="113"/>
      <c r="EV52" s="113"/>
      <c r="EW52" s="113"/>
      <c r="EX52" s="113"/>
      <c r="EY52" s="113"/>
      <c r="EZ52" s="113"/>
      <c r="FA52" s="113"/>
      <c r="FB52" s="113"/>
      <c r="FC52" s="113"/>
      <c r="FD52" s="113"/>
      <c r="FE52" s="113">
        <f>データ!BG7</f>
        <v>-1693.9</v>
      </c>
      <c r="FF52" s="113"/>
      <c r="FG52" s="113"/>
      <c r="FH52" s="113"/>
      <c r="FI52" s="113"/>
      <c r="FJ52" s="113"/>
      <c r="FK52" s="113"/>
      <c r="FL52" s="113"/>
      <c r="FM52" s="113"/>
      <c r="FN52" s="113"/>
      <c r="FO52" s="113"/>
      <c r="FP52" s="113"/>
      <c r="FQ52" s="113"/>
      <c r="FR52" s="113"/>
      <c r="FS52" s="113"/>
      <c r="FT52" s="113"/>
      <c r="FU52" s="113"/>
      <c r="FV52" s="113"/>
      <c r="FW52" s="113"/>
      <c r="FX52" s="113">
        <f>データ!BH7</f>
        <v>-1649.9</v>
      </c>
      <c r="FY52" s="113"/>
      <c r="FZ52" s="113"/>
      <c r="GA52" s="113"/>
      <c r="GB52" s="113"/>
      <c r="GC52" s="113"/>
      <c r="GD52" s="113"/>
      <c r="GE52" s="113"/>
      <c r="GF52" s="113"/>
      <c r="GG52" s="113"/>
      <c r="GH52" s="113"/>
      <c r="GI52" s="113"/>
      <c r="GJ52" s="113"/>
      <c r="GK52" s="113"/>
      <c r="GL52" s="113"/>
      <c r="GM52" s="113"/>
      <c r="GN52" s="113"/>
      <c r="GO52" s="113"/>
      <c r="GP52" s="113"/>
      <c r="GQ52" s="113">
        <f>データ!BI7</f>
        <v>-1912.6</v>
      </c>
      <c r="GR52" s="113"/>
      <c r="GS52" s="113"/>
      <c r="GT52" s="113"/>
      <c r="GU52" s="113"/>
      <c r="GV52" s="113"/>
      <c r="GW52" s="113"/>
      <c r="GX52" s="113"/>
      <c r="GY52" s="113"/>
      <c r="GZ52" s="113"/>
      <c r="HA52" s="113"/>
      <c r="HB52" s="113"/>
      <c r="HC52" s="113"/>
      <c r="HD52" s="113"/>
      <c r="HE52" s="113"/>
      <c r="HF52" s="113"/>
      <c r="HG52" s="113"/>
      <c r="HH52" s="113"/>
      <c r="HI52" s="113"/>
      <c r="HJ52" s="113">
        <f>データ!BJ7</f>
        <v>-1195.0999999999999</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3">
        <f>データ!BQ7</f>
        <v>-39408</v>
      </c>
      <c r="JD52" s="123"/>
      <c r="JE52" s="123"/>
      <c r="JF52" s="123"/>
      <c r="JG52" s="123"/>
      <c r="JH52" s="123"/>
      <c r="JI52" s="123"/>
      <c r="JJ52" s="123"/>
      <c r="JK52" s="123"/>
      <c r="JL52" s="123"/>
      <c r="JM52" s="123"/>
      <c r="JN52" s="123"/>
      <c r="JO52" s="123"/>
      <c r="JP52" s="123"/>
      <c r="JQ52" s="123"/>
      <c r="JR52" s="123"/>
      <c r="JS52" s="123"/>
      <c r="JT52" s="123"/>
      <c r="JU52" s="123"/>
      <c r="JV52" s="123">
        <f>データ!BR7</f>
        <v>-8944</v>
      </c>
      <c r="JW52" s="123"/>
      <c r="JX52" s="123"/>
      <c r="JY52" s="123"/>
      <c r="JZ52" s="123"/>
      <c r="KA52" s="123"/>
      <c r="KB52" s="123"/>
      <c r="KC52" s="123"/>
      <c r="KD52" s="123"/>
      <c r="KE52" s="123"/>
      <c r="KF52" s="123"/>
      <c r="KG52" s="123"/>
      <c r="KH52" s="123"/>
      <c r="KI52" s="123"/>
      <c r="KJ52" s="123"/>
      <c r="KK52" s="123"/>
      <c r="KL52" s="123"/>
      <c r="KM52" s="123"/>
      <c r="KN52" s="123"/>
      <c r="KO52" s="123">
        <f>データ!BS7</f>
        <v>-10510</v>
      </c>
      <c r="KP52" s="123"/>
      <c r="KQ52" s="123"/>
      <c r="KR52" s="123"/>
      <c r="KS52" s="123"/>
      <c r="KT52" s="123"/>
      <c r="KU52" s="123"/>
      <c r="KV52" s="123"/>
      <c r="KW52" s="123"/>
      <c r="KX52" s="123"/>
      <c r="KY52" s="123"/>
      <c r="KZ52" s="123"/>
      <c r="LA52" s="123"/>
      <c r="LB52" s="123"/>
      <c r="LC52" s="123"/>
      <c r="LD52" s="123"/>
      <c r="LE52" s="123"/>
      <c r="LF52" s="123"/>
      <c r="LG52" s="123"/>
      <c r="LH52" s="123">
        <f>データ!BT7</f>
        <v>-8014</v>
      </c>
      <c r="LI52" s="123"/>
      <c r="LJ52" s="123"/>
      <c r="LK52" s="123"/>
      <c r="LL52" s="123"/>
      <c r="LM52" s="123"/>
      <c r="LN52" s="123"/>
      <c r="LO52" s="123"/>
      <c r="LP52" s="123"/>
      <c r="LQ52" s="123"/>
      <c r="LR52" s="123"/>
      <c r="LS52" s="123"/>
      <c r="LT52" s="123"/>
      <c r="LU52" s="123"/>
      <c r="LV52" s="123"/>
      <c r="LW52" s="123"/>
      <c r="LX52" s="123"/>
      <c r="LY52" s="123"/>
      <c r="LZ52" s="123"/>
      <c r="MA52" s="123">
        <f>データ!BU7</f>
        <v>-7756</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3"/>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3">
        <f>データ!AZ7</f>
        <v>654</v>
      </c>
      <c r="V53" s="123"/>
      <c r="W53" s="123"/>
      <c r="X53" s="123"/>
      <c r="Y53" s="123"/>
      <c r="Z53" s="123"/>
      <c r="AA53" s="123"/>
      <c r="AB53" s="123"/>
      <c r="AC53" s="123"/>
      <c r="AD53" s="123"/>
      <c r="AE53" s="123"/>
      <c r="AF53" s="123"/>
      <c r="AG53" s="123"/>
      <c r="AH53" s="123"/>
      <c r="AI53" s="123"/>
      <c r="AJ53" s="123"/>
      <c r="AK53" s="123"/>
      <c r="AL53" s="123"/>
      <c r="AM53" s="123"/>
      <c r="AN53" s="123">
        <f>データ!BA7</f>
        <v>2466</v>
      </c>
      <c r="AO53" s="123"/>
      <c r="AP53" s="123"/>
      <c r="AQ53" s="123"/>
      <c r="AR53" s="123"/>
      <c r="AS53" s="123"/>
      <c r="AT53" s="123"/>
      <c r="AU53" s="123"/>
      <c r="AV53" s="123"/>
      <c r="AW53" s="123"/>
      <c r="AX53" s="123"/>
      <c r="AY53" s="123"/>
      <c r="AZ53" s="123"/>
      <c r="BA53" s="123"/>
      <c r="BB53" s="123"/>
      <c r="BC53" s="123"/>
      <c r="BD53" s="123"/>
      <c r="BE53" s="123"/>
      <c r="BF53" s="123"/>
      <c r="BG53" s="123">
        <f>データ!BB7</f>
        <v>58</v>
      </c>
      <c r="BH53" s="123"/>
      <c r="BI53" s="123"/>
      <c r="BJ53" s="123"/>
      <c r="BK53" s="123"/>
      <c r="BL53" s="123"/>
      <c r="BM53" s="123"/>
      <c r="BN53" s="123"/>
      <c r="BO53" s="123"/>
      <c r="BP53" s="123"/>
      <c r="BQ53" s="123"/>
      <c r="BR53" s="123"/>
      <c r="BS53" s="123"/>
      <c r="BT53" s="123"/>
      <c r="BU53" s="123"/>
      <c r="BV53" s="123"/>
      <c r="BW53" s="123"/>
      <c r="BX53" s="123"/>
      <c r="BY53" s="123"/>
      <c r="BZ53" s="123">
        <f>データ!BC7</f>
        <v>49</v>
      </c>
      <c r="CA53" s="123"/>
      <c r="CB53" s="123"/>
      <c r="CC53" s="123"/>
      <c r="CD53" s="123"/>
      <c r="CE53" s="123"/>
      <c r="CF53" s="123"/>
      <c r="CG53" s="123"/>
      <c r="CH53" s="123"/>
      <c r="CI53" s="123"/>
      <c r="CJ53" s="123"/>
      <c r="CK53" s="123"/>
      <c r="CL53" s="123"/>
      <c r="CM53" s="123"/>
      <c r="CN53" s="123"/>
      <c r="CO53" s="123"/>
      <c r="CP53" s="123"/>
      <c r="CQ53" s="123"/>
      <c r="CR53" s="123"/>
      <c r="CS53" s="123">
        <f>データ!BD7</f>
        <v>25</v>
      </c>
      <c r="CT53" s="123"/>
      <c r="CU53" s="123"/>
      <c r="CV53" s="123"/>
      <c r="CW53" s="123"/>
      <c r="CX53" s="123"/>
      <c r="CY53" s="123"/>
      <c r="CZ53" s="123"/>
      <c r="DA53" s="123"/>
      <c r="DB53" s="123"/>
      <c r="DC53" s="123"/>
      <c r="DD53" s="123"/>
      <c r="DE53" s="123"/>
      <c r="DF53" s="123"/>
      <c r="DG53" s="123"/>
      <c r="DH53" s="123"/>
      <c r="DI53" s="123"/>
      <c r="DJ53" s="123"/>
      <c r="DK53" s="123"/>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3">
        <f>データ!BV7</f>
        <v>4836</v>
      </c>
      <c r="JD53" s="123"/>
      <c r="JE53" s="123"/>
      <c r="JF53" s="123"/>
      <c r="JG53" s="123"/>
      <c r="JH53" s="123"/>
      <c r="JI53" s="123"/>
      <c r="JJ53" s="123"/>
      <c r="JK53" s="123"/>
      <c r="JL53" s="123"/>
      <c r="JM53" s="123"/>
      <c r="JN53" s="123"/>
      <c r="JO53" s="123"/>
      <c r="JP53" s="123"/>
      <c r="JQ53" s="123"/>
      <c r="JR53" s="123"/>
      <c r="JS53" s="123"/>
      <c r="JT53" s="123"/>
      <c r="JU53" s="123"/>
      <c r="JV53" s="123">
        <f>データ!BW7</f>
        <v>37213</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15316</v>
      </c>
      <c r="LI53" s="123"/>
      <c r="LJ53" s="123"/>
      <c r="LK53" s="123"/>
      <c r="LL53" s="123"/>
      <c r="LM53" s="123"/>
      <c r="LN53" s="123"/>
      <c r="LO53" s="123"/>
      <c r="LP53" s="123"/>
      <c r="LQ53" s="123"/>
      <c r="LR53" s="123"/>
      <c r="LS53" s="123"/>
      <c r="LT53" s="123"/>
      <c r="LU53" s="123"/>
      <c r="LV53" s="123"/>
      <c r="LW53" s="123"/>
      <c r="LX53" s="123"/>
      <c r="LY53" s="123"/>
      <c r="LZ53" s="123"/>
      <c r="MA53" s="123">
        <f>データ!BZ7</f>
        <v>8831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3"/>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17"/>
      <c r="NE60" s="118"/>
      <c r="NF60" s="118"/>
      <c r="NG60" s="118"/>
      <c r="NH60" s="118"/>
      <c r="NI60" s="118"/>
      <c r="NJ60" s="118"/>
      <c r="NK60" s="118"/>
      <c r="NL60" s="118"/>
      <c r="NM60" s="118"/>
      <c r="NN60" s="118"/>
      <c r="NO60" s="118"/>
      <c r="NP60" s="118"/>
      <c r="NQ60" s="118"/>
      <c r="NR60" s="119"/>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17" t="s">
        <v>132</v>
      </c>
      <c r="NE66" s="118"/>
      <c r="NF66" s="118"/>
      <c r="NG66" s="118"/>
      <c r="NH66" s="118"/>
      <c r="NI66" s="118"/>
      <c r="NJ66" s="118"/>
      <c r="NK66" s="118"/>
      <c r="NL66" s="118"/>
      <c r="NM66" s="118"/>
      <c r="NN66" s="118"/>
      <c r="NO66" s="118"/>
      <c r="NP66" s="118"/>
      <c r="NQ66" s="118"/>
      <c r="NR66" s="119"/>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264863</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17"/>
      <c r="NE67" s="118"/>
      <c r="NF67" s="118"/>
      <c r="NG67" s="118"/>
      <c r="NH67" s="118"/>
      <c r="NI67" s="118"/>
      <c r="NJ67" s="118"/>
      <c r="NK67" s="118"/>
      <c r="NL67" s="118"/>
      <c r="NM67" s="118"/>
      <c r="NN67" s="118"/>
      <c r="NO67" s="118"/>
      <c r="NP67" s="118"/>
      <c r="NQ67" s="118"/>
      <c r="NR67" s="119"/>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17"/>
      <c r="NE68" s="118"/>
      <c r="NF68" s="118"/>
      <c r="NG68" s="118"/>
      <c r="NH68" s="118"/>
      <c r="NI68" s="118"/>
      <c r="NJ68" s="118"/>
      <c r="NK68" s="118"/>
      <c r="NL68" s="118"/>
      <c r="NM68" s="118"/>
      <c r="NN68" s="118"/>
      <c r="NO68" s="118"/>
      <c r="NP68" s="118"/>
      <c r="NQ68" s="118"/>
      <c r="NR68" s="119"/>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17"/>
      <c r="NE69" s="118"/>
      <c r="NF69" s="118"/>
      <c r="NG69" s="118"/>
      <c r="NH69" s="118"/>
      <c r="NI69" s="118"/>
      <c r="NJ69" s="118"/>
      <c r="NK69" s="118"/>
      <c r="NL69" s="118"/>
      <c r="NM69" s="118"/>
      <c r="NN69" s="118"/>
      <c r="NO69" s="118"/>
      <c r="NP69" s="118"/>
      <c r="NQ69" s="118"/>
      <c r="NR69" s="119"/>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17"/>
      <c r="NE70" s="118"/>
      <c r="NF70" s="118"/>
      <c r="NG70" s="118"/>
      <c r="NH70" s="118"/>
      <c r="NI70" s="118"/>
      <c r="NJ70" s="118"/>
      <c r="NK70" s="118"/>
      <c r="NL70" s="118"/>
      <c r="NM70" s="118"/>
      <c r="NN70" s="118"/>
      <c r="NO70" s="118"/>
      <c r="NP70" s="118"/>
      <c r="NQ70" s="118"/>
      <c r="NR70" s="119"/>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17"/>
      <c r="NE71" s="118"/>
      <c r="NF71" s="118"/>
      <c r="NG71" s="118"/>
      <c r="NH71" s="118"/>
      <c r="NI71" s="118"/>
      <c r="NJ71" s="118"/>
      <c r="NK71" s="118"/>
      <c r="NL71" s="118"/>
      <c r="NM71" s="118"/>
      <c r="NN71" s="118"/>
      <c r="NO71" s="118"/>
      <c r="NP71" s="118"/>
      <c r="NQ71" s="118"/>
      <c r="NR71" s="119"/>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17"/>
      <c r="NE72" s="118"/>
      <c r="NF72" s="118"/>
      <c r="NG72" s="118"/>
      <c r="NH72" s="118"/>
      <c r="NI72" s="118"/>
      <c r="NJ72" s="118"/>
      <c r="NK72" s="118"/>
      <c r="NL72" s="118"/>
      <c r="NM72" s="118"/>
      <c r="NN72" s="118"/>
      <c r="NO72" s="118"/>
      <c r="NP72" s="118"/>
      <c r="NQ72" s="118"/>
      <c r="NR72" s="119"/>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17"/>
      <c r="NE73" s="118"/>
      <c r="NF73" s="118"/>
      <c r="NG73" s="118"/>
      <c r="NH73" s="118"/>
      <c r="NI73" s="118"/>
      <c r="NJ73" s="118"/>
      <c r="NK73" s="118"/>
      <c r="NL73" s="118"/>
      <c r="NM73" s="118"/>
      <c r="NN73" s="118"/>
      <c r="NO73" s="118"/>
      <c r="NP73" s="118"/>
      <c r="NQ73" s="118"/>
      <c r="NR73" s="119"/>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2">
      <c r="A76" s="2"/>
      <c r="B76" s="12"/>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2">
      <c r="A77" s="2"/>
      <c r="B77" s="12"/>
      <c r="C77" s="2"/>
      <c r="D77" s="2"/>
      <c r="E77" s="2"/>
      <c r="F77" s="2"/>
      <c r="I77" s="137" t="s">
        <v>27</v>
      </c>
      <c r="J77" s="137"/>
      <c r="K77" s="137"/>
      <c r="L77" s="137"/>
      <c r="M77" s="137"/>
      <c r="N77" s="137"/>
      <c r="O77" s="137"/>
      <c r="P77" s="137"/>
      <c r="Q77" s="137"/>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7" t="s">
        <v>27</v>
      </c>
      <c r="JS77" s="137"/>
      <c r="JT77" s="137"/>
      <c r="JU77" s="137"/>
      <c r="JV77" s="137"/>
      <c r="JW77" s="137"/>
      <c r="JX77" s="137"/>
      <c r="JY77" s="137"/>
      <c r="JZ77" s="137"/>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2">
      <c r="A78" s="2"/>
      <c r="B78" s="12"/>
      <c r="C78" s="2"/>
      <c r="D78" s="2"/>
      <c r="E78" s="2"/>
      <c r="F78" s="2"/>
      <c r="I78" s="137" t="s">
        <v>29</v>
      </c>
      <c r="J78" s="137"/>
      <c r="K78" s="137"/>
      <c r="L78" s="137"/>
      <c r="M78" s="137"/>
      <c r="N78" s="137"/>
      <c r="O78" s="137"/>
      <c r="P78" s="137"/>
      <c r="Q78" s="137"/>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7" t="s">
        <v>29</v>
      </c>
      <c r="JS78" s="137"/>
      <c r="JT78" s="137"/>
      <c r="JU78" s="137"/>
      <c r="JV78" s="137"/>
      <c r="JW78" s="137"/>
      <c r="JX78" s="137"/>
      <c r="JY78" s="137"/>
      <c r="JZ78" s="137"/>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17"/>
      <c r="NE80" s="118"/>
      <c r="NF80" s="118"/>
      <c r="NG80" s="118"/>
      <c r="NH80" s="118"/>
      <c r="NI80" s="118"/>
      <c r="NJ80" s="118"/>
      <c r="NK80" s="118"/>
      <c r="NL80" s="118"/>
      <c r="NM80" s="118"/>
      <c r="NN80" s="118"/>
      <c r="NO80" s="118"/>
      <c r="NP80" s="118"/>
      <c r="NQ80" s="118"/>
      <c r="NR80" s="119"/>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17"/>
      <c r="NE81" s="118"/>
      <c r="NF81" s="118"/>
      <c r="NG81" s="118"/>
      <c r="NH81" s="118"/>
      <c r="NI81" s="118"/>
      <c r="NJ81" s="118"/>
      <c r="NK81" s="118"/>
      <c r="NL81" s="118"/>
      <c r="NM81" s="118"/>
      <c r="NN81" s="118"/>
      <c r="NO81" s="118"/>
      <c r="NP81" s="118"/>
      <c r="NQ81" s="118"/>
      <c r="NR81" s="119"/>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HJPXkwoghsffTtoC8sJjne9ufj610nCKbJEfnoseeuE0liVanWsv9wWbNy2ng8sMaa3EN4i7AbmGwFs4BkxHw==" saltValue="15qp/zaay5bg0j4FSIRMW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89</v>
      </c>
      <c r="AV5" s="47" t="s">
        <v>101</v>
      </c>
      <c r="AW5" s="47" t="s">
        <v>91</v>
      </c>
      <c r="AX5" s="47" t="s">
        <v>102</v>
      </c>
      <c r="AY5" s="47" t="s">
        <v>103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104</v>
      </c>
      <c r="BS5" s="47" t="s">
        <v>91</v>
      </c>
      <c r="BT5" s="47" t="s">
        <v>105</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8"/>
      <c r="CN5" s="148"/>
      <c r="CO5" s="47" t="s">
        <v>89</v>
      </c>
      <c r="CP5" s="47" t="s">
        <v>90</v>
      </c>
      <c r="CQ5" s="47" t="s">
        <v>106</v>
      </c>
      <c r="CR5" s="47" t="s">
        <v>102</v>
      </c>
      <c r="CS5" s="47" t="s">
        <v>103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101</v>
      </c>
      <c r="DM5" s="47" t="s">
        <v>91</v>
      </c>
      <c r="DN5" s="47" t="s">
        <v>92</v>
      </c>
      <c r="DO5" s="47" t="s">
        <v>93</v>
      </c>
      <c r="DP5" s="47" t="s">
        <v>94</v>
      </c>
      <c r="DQ5" s="47" t="s">
        <v>95</v>
      </c>
      <c r="DR5" s="47" t="s">
        <v>96</v>
      </c>
      <c r="DS5" s="47" t="s">
        <v>97</v>
      </c>
      <c r="DT5" s="47" t="s">
        <v>98</v>
      </c>
      <c r="DU5" s="47" t="s">
        <v>99</v>
      </c>
    </row>
    <row r="6" spans="1:125" s="54" customFormat="1" x14ac:dyDescent="0.2">
      <c r="A6" s="37" t="s">
        <v>107</v>
      </c>
      <c r="B6" s="48">
        <f>B8</f>
        <v>2024</v>
      </c>
      <c r="C6" s="48">
        <f t="shared" ref="C6:X6" si="1">C8</f>
        <v>122190</v>
      </c>
      <c r="D6" s="48">
        <f t="shared" si="1"/>
        <v>47</v>
      </c>
      <c r="E6" s="48">
        <f t="shared" si="1"/>
        <v>14</v>
      </c>
      <c r="F6" s="48">
        <f t="shared" si="1"/>
        <v>0</v>
      </c>
      <c r="G6" s="48">
        <f t="shared" si="1"/>
        <v>1</v>
      </c>
      <c r="H6" s="48" t="str">
        <f>SUBSTITUTE(H8,"　","")</f>
        <v>千葉県市原市</v>
      </c>
      <c r="I6" s="48" t="str">
        <f t="shared" si="1"/>
        <v>市原市梨ノ木公園地下駐車場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28</v>
      </c>
      <c r="S6" s="50" t="str">
        <f t="shared" si="1"/>
        <v>駅</v>
      </c>
      <c r="T6" s="50" t="str">
        <f t="shared" si="1"/>
        <v>有</v>
      </c>
      <c r="U6" s="51">
        <f t="shared" si="1"/>
        <v>4404</v>
      </c>
      <c r="V6" s="51">
        <f t="shared" si="1"/>
        <v>156</v>
      </c>
      <c r="W6" s="51">
        <f t="shared" si="1"/>
        <v>0</v>
      </c>
      <c r="X6" s="50" t="str">
        <f t="shared" si="1"/>
        <v>無</v>
      </c>
      <c r="Y6" s="52">
        <f>IF(Y8="-",NA(),Y8)</f>
        <v>100</v>
      </c>
      <c r="Z6" s="52">
        <f t="shared" ref="Z6:AH6" si="2">IF(Z8="-",NA(),Z8)</f>
        <v>100</v>
      </c>
      <c r="AA6" s="52">
        <f t="shared" si="2"/>
        <v>100</v>
      </c>
      <c r="AB6" s="52">
        <f t="shared" si="2"/>
        <v>100</v>
      </c>
      <c r="AC6" s="52">
        <f t="shared" si="2"/>
        <v>100</v>
      </c>
      <c r="AD6" s="52">
        <f t="shared" si="2"/>
        <v>111.3</v>
      </c>
      <c r="AE6" s="52">
        <f t="shared" si="2"/>
        <v>158.80000000000001</v>
      </c>
      <c r="AF6" s="52">
        <f t="shared" si="2"/>
        <v>120.9</v>
      </c>
      <c r="AG6" s="52">
        <f t="shared" si="2"/>
        <v>123.1</v>
      </c>
      <c r="AH6" s="52">
        <f t="shared" si="2"/>
        <v>116</v>
      </c>
      <c r="AI6" s="49" t="str">
        <f>IF(AI8="-","",IF(AI8="-","【-】","【"&amp;SUBSTITUTE(TEXT(AI8,"#,##0.0"),"-","△")&amp;"】"))</f>
        <v>【1,604.7】</v>
      </c>
      <c r="AJ6" s="52">
        <f>IF(AJ8="-",NA(),AJ8)</f>
        <v>81.5</v>
      </c>
      <c r="AK6" s="52">
        <f t="shared" ref="AK6:AS6" si="3">IF(AK8="-",NA(),AK8)</f>
        <v>94.4</v>
      </c>
      <c r="AL6" s="52">
        <f t="shared" si="3"/>
        <v>94.3</v>
      </c>
      <c r="AM6" s="52">
        <f t="shared" si="3"/>
        <v>95</v>
      </c>
      <c r="AN6" s="52">
        <f t="shared" si="3"/>
        <v>92.3</v>
      </c>
      <c r="AO6" s="52">
        <f t="shared" si="3"/>
        <v>10.1</v>
      </c>
      <c r="AP6" s="52">
        <f t="shared" si="3"/>
        <v>8.6</v>
      </c>
      <c r="AQ6" s="52">
        <f t="shared" si="3"/>
        <v>7.6</v>
      </c>
      <c r="AR6" s="52">
        <f t="shared" si="3"/>
        <v>6.6</v>
      </c>
      <c r="AS6" s="52">
        <f t="shared" si="3"/>
        <v>5.6</v>
      </c>
      <c r="AT6" s="49" t="str">
        <f>IF(AT8="-","",IF(AT8="-","【-】","【"&amp;SUBSTITUTE(TEXT(AT8,"#,##0.0"),"-","△")&amp;"】"))</f>
        <v>【3.8】</v>
      </c>
      <c r="AU6" s="53">
        <f>IF(AU8="-",NA(),AU8)</f>
        <v>2347</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-439.1</v>
      </c>
      <c r="BG6" s="52">
        <f t="shared" ref="BG6:BO6" si="5">IF(BG8="-",NA(),BG8)</f>
        <v>-1693.9</v>
      </c>
      <c r="BH6" s="52">
        <f t="shared" si="5"/>
        <v>-1649.9</v>
      </c>
      <c r="BI6" s="52">
        <f t="shared" si="5"/>
        <v>-1912.6</v>
      </c>
      <c r="BJ6" s="52">
        <f t="shared" si="5"/>
        <v>-1195.0999999999999</v>
      </c>
      <c r="BK6" s="52">
        <f t="shared" si="5"/>
        <v>-81</v>
      </c>
      <c r="BL6" s="52">
        <f t="shared" si="5"/>
        <v>-25.1</v>
      </c>
      <c r="BM6" s="52">
        <f t="shared" si="5"/>
        <v>-18</v>
      </c>
      <c r="BN6" s="52">
        <f t="shared" si="5"/>
        <v>-20.7</v>
      </c>
      <c r="BO6" s="52">
        <f t="shared" si="5"/>
        <v>-20</v>
      </c>
      <c r="BP6" s="49" t="str">
        <f>IF(BP8="-","",IF(BP8="-","【-】","【"&amp;SUBSTITUTE(TEXT(BP8,"#,##0.0"),"-","△")&amp;"】"))</f>
        <v>【2.0】</v>
      </c>
      <c r="BQ6" s="53">
        <f>IF(BQ8="-",NA(),BQ8)</f>
        <v>-39408</v>
      </c>
      <c r="BR6" s="53">
        <f t="shared" ref="BR6:BZ6" si="6">IF(BR8="-",NA(),BR8)</f>
        <v>-8944</v>
      </c>
      <c r="BS6" s="53">
        <f t="shared" si="6"/>
        <v>-10510</v>
      </c>
      <c r="BT6" s="53">
        <f t="shared" si="6"/>
        <v>-8014</v>
      </c>
      <c r="BU6" s="53">
        <f t="shared" si="6"/>
        <v>-7756</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108</v>
      </c>
      <c r="CM6" s="51">
        <f t="shared" ref="CM6:CN6" si="7">CM8</f>
        <v>264863</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29.5</v>
      </c>
      <c r="DL6" s="52">
        <f t="shared" ref="DL6:DT6" si="9">IF(DL8="-",NA(),DL8)</f>
        <v>0</v>
      </c>
      <c r="DM6" s="52">
        <f t="shared" si="9"/>
        <v>0</v>
      </c>
      <c r="DN6" s="52">
        <f t="shared" si="9"/>
        <v>0</v>
      </c>
      <c r="DO6" s="52">
        <f t="shared" si="9"/>
        <v>0</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109</v>
      </c>
      <c r="B7" s="48">
        <f t="shared" ref="B7:X7" si="10">B8</f>
        <v>2024</v>
      </c>
      <c r="C7" s="48">
        <f t="shared" si="10"/>
        <v>122190</v>
      </c>
      <c r="D7" s="48">
        <f t="shared" si="10"/>
        <v>47</v>
      </c>
      <c r="E7" s="48">
        <f t="shared" si="10"/>
        <v>14</v>
      </c>
      <c r="F7" s="48">
        <f t="shared" si="10"/>
        <v>0</v>
      </c>
      <c r="G7" s="48">
        <f t="shared" si="10"/>
        <v>1</v>
      </c>
      <c r="H7" s="48" t="str">
        <f t="shared" si="10"/>
        <v>千葉県　市原市</v>
      </c>
      <c r="I7" s="48" t="str">
        <f t="shared" si="10"/>
        <v>市原市梨ノ木公園地下駐車場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28</v>
      </c>
      <c r="S7" s="50" t="str">
        <f t="shared" si="10"/>
        <v>駅</v>
      </c>
      <c r="T7" s="50" t="str">
        <f t="shared" si="10"/>
        <v>有</v>
      </c>
      <c r="U7" s="51">
        <f t="shared" si="10"/>
        <v>4404</v>
      </c>
      <c r="V7" s="51">
        <f t="shared" si="10"/>
        <v>156</v>
      </c>
      <c r="W7" s="51">
        <f t="shared" si="10"/>
        <v>0</v>
      </c>
      <c r="X7" s="50" t="str">
        <f t="shared" si="10"/>
        <v>無</v>
      </c>
      <c r="Y7" s="52">
        <f>Y8</f>
        <v>100</v>
      </c>
      <c r="Z7" s="52">
        <f t="shared" ref="Z7:AH7" si="11">Z8</f>
        <v>100</v>
      </c>
      <c r="AA7" s="52">
        <f t="shared" si="11"/>
        <v>100</v>
      </c>
      <c r="AB7" s="52">
        <f t="shared" si="11"/>
        <v>100</v>
      </c>
      <c r="AC7" s="52">
        <f t="shared" si="11"/>
        <v>100</v>
      </c>
      <c r="AD7" s="52">
        <f t="shared" si="11"/>
        <v>111.3</v>
      </c>
      <c r="AE7" s="52">
        <f t="shared" si="11"/>
        <v>158.80000000000001</v>
      </c>
      <c r="AF7" s="52">
        <f t="shared" si="11"/>
        <v>120.9</v>
      </c>
      <c r="AG7" s="52">
        <f t="shared" si="11"/>
        <v>123.1</v>
      </c>
      <c r="AH7" s="52">
        <f t="shared" si="11"/>
        <v>116</v>
      </c>
      <c r="AI7" s="49"/>
      <c r="AJ7" s="52">
        <f>AJ8</f>
        <v>81.5</v>
      </c>
      <c r="AK7" s="52">
        <f t="shared" ref="AK7:AS7" si="12">AK8</f>
        <v>94.4</v>
      </c>
      <c r="AL7" s="52">
        <f t="shared" si="12"/>
        <v>94.3</v>
      </c>
      <c r="AM7" s="52">
        <f t="shared" si="12"/>
        <v>95</v>
      </c>
      <c r="AN7" s="52">
        <f t="shared" si="12"/>
        <v>92.3</v>
      </c>
      <c r="AO7" s="52">
        <f t="shared" si="12"/>
        <v>10.1</v>
      </c>
      <c r="AP7" s="52">
        <f t="shared" si="12"/>
        <v>8.6</v>
      </c>
      <c r="AQ7" s="52">
        <f t="shared" si="12"/>
        <v>7.6</v>
      </c>
      <c r="AR7" s="52">
        <f t="shared" si="12"/>
        <v>6.6</v>
      </c>
      <c r="AS7" s="52">
        <f t="shared" si="12"/>
        <v>5.6</v>
      </c>
      <c r="AT7" s="49"/>
      <c r="AU7" s="53">
        <f>AU8</f>
        <v>2347</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-439.1</v>
      </c>
      <c r="BG7" s="52">
        <f t="shared" ref="BG7:BO7" si="14">BG8</f>
        <v>-1693.9</v>
      </c>
      <c r="BH7" s="52">
        <f t="shared" si="14"/>
        <v>-1649.9</v>
      </c>
      <c r="BI7" s="52">
        <f t="shared" si="14"/>
        <v>-1912.6</v>
      </c>
      <c r="BJ7" s="52">
        <f t="shared" si="14"/>
        <v>-1195.0999999999999</v>
      </c>
      <c r="BK7" s="52">
        <f t="shared" si="14"/>
        <v>-81</v>
      </c>
      <c r="BL7" s="52">
        <f t="shared" si="14"/>
        <v>-25.1</v>
      </c>
      <c r="BM7" s="52">
        <f t="shared" si="14"/>
        <v>-18</v>
      </c>
      <c r="BN7" s="52">
        <f t="shared" si="14"/>
        <v>-20.7</v>
      </c>
      <c r="BO7" s="52">
        <f t="shared" si="14"/>
        <v>-20</v>
      </c>
      <c r="BP7" s="49"/>
      <c r="BQ7" s="53">
        <f>BQ8</f>
        <v>-39408</v>
      </c>
      <c r="BR7" s="53">
        <f t="shared" ref="BR7:BZ7" si="15">BR8</f>
        <v>-8944</v>
      </c>
      <c r="BS7" s="53">
        <f t="shared" si="15"/>
        <v>-10510</v>
      </c>
      <c r="BT7" s="53">
        <f t="shared" si="15"/>
        <v>-8014</v>
      </c>
      <c r="BU7" s="53">
        <f t="shared" si="15"/>
        <v>-7756</v>
      </c>
      <c r="BV7" s="53">
        <f t="shared" si="15"/>
        <v>4836</v>
      </c>
      <c r="BW7" s="53">
        <f t="shared" si="15"/>
        <v>37213</v>
      </c>
      <c r="BX7" s="53">
        <f t="shared" si="15"/>
        <v>17293</v>
      </c>
      <c r="BY7" s="53">
        <f t="shared" si="15"/>
        <v>15316</v>
      </c>
      <c r="BZ7" s="53">
        <f t="shared" si="15"/>
        <v>8831</v>
      </c>
      <c r="CA7" s="51"/>
      <c r="CB7" s="52" t="s">
        <v>110</v>
      </c>
      <c r="CC7" s="52" t="s">
        <v>110</v>
      </c>
      <c r="CD7" s="52" t="s">
        <v>110</v>
      </c>
      <c r="CE7" s="52" t="s">
        <v>110</v>
      </c>
      <c r="CF7" s="52" t="s">
        <v>110</v>
      </c>
      <c r="CG7" s="52" t="s">
        <v>110</v>
      </c>
      <c r="CH7" s="52" t="s">
        <v>110</v>
      </c>
      <c r="CI7" s="52" t="s">
        <v>110</v>
      </c>
      <c r="CJ7" s="52" t="s">
        <v>110</v>
      </c>
      <c r="CK7" s="52" t="s">
        <v>108</v>
      </c>
      <c r="CL7" s="49"/>
      <c r="CM7" s="51">
        <f>CM8</f>
        <v>264863</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29.5</v>
      </c>
      <c r="DL7" s="52">
        <f t="shared" ref="DL7:DT7" si="17">DL8</f>
        <v>0</v>
      </c>
      <c r="DM7" s="52">
        <f t="shared" si="17"/>
        <v>0</v>
      </c>
      <c r="DN7" s="52">
        <f t="shared" si="17"/>
        <v>0</v>
      </c>
      <c r="DO7" s="52">
        <f t="shared" si="17"/>
        <v>0</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122190</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28</v>
      </c>
      <c r="S8" s="57" t="s">
        <v>121</v>
      </c>
      <c r="T8" s="57" t="s">
        <v>122</v>
      </c>
      <c r="U8" s="58">
        <v>4404</v>
      </c>
      <c r="V8" s="58">
        <v>156</v>
      </c>
      <c r="W8" s="58">
        <v>0</v>
      </c>
      <c r="X8" s="57" t="s">
        <v>123</v>
      </c>
      <c r="Y8" s="59">
        <v>100</v>
      </c>
      <c r="Z8" s="59">
        <v>100</v>
      </c>
      <c r="AA8" s="59">
        <v>100</v>
      </c>
      <c r="AB8" s="59">
        <v>100</v>
      </c>
      <c r="AC8" s="59">
        <v>100</v>
      </c>
      <c r="AD8" s="59">
        <v>111.3</v>
      </c>
      <c r="AE8" s="59">
        <v>158.80000000000001</v>
      </c>
      <c r="AF8" s="59">
        <v>120.9</v>
      </c>
      <c r="AG8" s="59">
        <v>123.1</v>
      </c>
      <c r="AH8" s="59">
        <v>116</v>
      </c>
      <c r="AI8" s="56">
        <v>1604.7</v>
      </c>
      <c r="AJ8" s="59">
        <v>81.5</v>
      </c>
      <c r="AK8" s="59">
        <v>94.4</v>
      </c>
      <c r="AL8" s="59">
        <v>94.3</v>
      </c>
      <c r="AM8" s="59">
        <v>95</v>
      </c>
      <c r="AN8" s="59">
        <v>92.3</v>
      </c>
      <c r="AO8" s="59">
        <v>10.1</v>
      </c>
      <c r="AP8" s="59">
        <v>8.6</v>
      </c>
      <c r="AQ8" s="59">
        <v>7.6</v>
      </c>
      <c r="AR8" s="59">
        <v>6.6</v>
      </c>
      <c r="AS8" s="59">
        <v>5.6</v>
      </c>
      <c r="AT8" s="56">
        <v>3.8</v>
      </c>
      <c r="AU8" s="60">
        <v>2347</v>
      </c>
      <c r="AV8" s="60">
        <v>0</v>
      </c>
      <c r="AW8" s="60">
        <v>0</v>
      </c>
      <c r="AX8" s="60">
        <v>0</v>
      </c>
      <c r="AY8" s="60">
        <v>0</v>
      </c>
      <c r="AZ8" s="60">
        <v>654</v>
      </c>
      <c r="BA8" s="60">
        <v>2466</v>
      </c>
      <c r="BB8" s="60">
        <v>58</v>
      </c>
      <c r="BC8" s="60">
        <v>49</v>
      </c>
      <c r="BD8" s="60">
        <v>25</v>
      </c>
      <c r="BE8" s="60">
        <v>39</v>
      </c>
      <c r="BF8" s="59">
        <v>-439.1</v>
      </c>
      <c r="BG8" s="59">
        <v>-1693.9</v>
      </c>
      <c r="BH8" s="59">
        <v>-1649.9</v>
      </c>
      <c r="BI8" s="59">
        <v>-1912.6</v>
      </c>
      <c r="BJ8" s="59">
        <v>-1195.0999999999999</v>
      </c>
      <c r="BK8" s="59">
        <v>-81</v>
      </c>
      <c r="BL8" s="59">
        <v>-25.1</v>
      </c>
      <c r="BM8" s="59">
        <v>-18</v>
      </c>
      <c r="BN8" s="59">
        <v>-20.7</v>
      </c>
      <c r="BO8" s="59">
        <v>-20</v>
      </c>
      <c r="BP8" s="56">
        <v>2</v>
      </c>
      <c r="BQ8" s="60">
        <v>-39408</v>
      </c>
      <c r="BR8" s="60">
        <v>-8944</v>
      </c>
      <c r="BS8" s="60">
        <v>-10510</v>
      </c>
      <c r="BT8" s="61">
        <v>-8014</v>
      </c>
      <c r="BU8" s="61">
        <v>-7756</v>
      </c>
      <c r="BV8" s="60">
        <v>4836</v>
      </c>
      <c r="BW8" s="60">
        <v>37213</v>
      </c>
      <c r="BX8" s="60">
        <v>17293</v>
      </c>
      <c r="BY8" s="60">
        <v>15316</v>
      </c>
      <c r="BZ8" s="60">
        <v>8831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264863</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88</v>
      </c>
      <c r="DF8" s="59">
        <v>77.3</v>
      </c>
      <c r="DG8" s="59">
        <v>51.8</v>
      </c>
      <c r="DH8" s="59">
        <v>45.3</v>
      </c>
      <c r="DI8" s="59">
        <v>30</v>
      </c>
      <c r="DJ8" s="56">
        <v>73.400000000000006</v>
      </c>
      <c r="DK8" s="59">
        <v>29.5</v>
      </c>
      <c r="DL8" s="59">
        <v>0</v>
      </c>
      <c r="DM8" s="59">
        <v>0</v>
      </c>
      <c r="DN8" s="59">
        <v>0</v>
      </c>
      <c r="DO8" s="59">
        <v>0</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2026-01-21T00:44:03Z</cp:lastPrinted>
  <dcterms:modified xsi:type="dcterms:W3CDTF">2026-03-05T03:49:47Z</dcterms:modified>
</cp:coreProperties>
</file>