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6E08343F-3D3A-43D0-BD8C-68F078307644}" xr6:coauthVersionLast="47" xr6:coauthVersionMax="47" xr10:uidLastSave="{00000000-0000-0000-0000-000000000000}"/>
  <workbookProtection workbookAlgorithmName="SHA-512" workbookHashValue="6ddZSGj40OGdyzVJymnm1LDzg1sl51AeK6qpNd0OyM6RiTjQYcQ2qzilvMFVNO6u2jiQJrM7pC/ZqRupY4quhw==" workbookSaltValue="QNQAlQeF46VcmycDu5C20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<sst xmlns="http://schemas.openxmlformats.org/spreadsheetml/2006/main" count="231" uniqueCount="116">
  <si>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</si>
  <si>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</si>
  <si>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</si>
  <si>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</si>
  <si>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</si>
  <si>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</si>
  <si>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</si>
  <si>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</si>
  <si>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</si>
  <si>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</si>
  <si>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</si>
  <si>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</si>
  <si>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</si>
  <si>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</si>
  <si>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</si>
  <si>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</si>
  <si>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</si>
  <si>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</si>
  <si>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</si>
  <si>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</si>
  <si>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</si>
  <si>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</si>
  <si>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</si>
  <si>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</si>
  <si>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</si>
  <si>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</si>
  <si>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</si>
  <si>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</si>
  <si>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</si>
  <si>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</si>
  <si>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</si>
  <si>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</si>
  <si>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</si>
  <si>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</si>
  <si>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</si>
  <si>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</si>
  <si>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</si>
  <si>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</si>
  <si>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</si>
  <si>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</si>
  <si>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</si>
  <si>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</si>
  <si>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</si>
  <si>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</si>
  <si>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</si>
  <si>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</si>
  <si>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</si>
  <si>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</si>
  <si>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</si>
  <si>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</si>
  <si>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</si>
  <si>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</si>
  <si>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</si>
  <si>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</si>
  <si>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</si>
  <si>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</si>
  <si>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</si>
  <si>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</si>
  <si>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</si>
  <si>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</si>
  <si>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</si>
  <si>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</si>
  <si>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</si>
  <si>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</si>
  <si>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</si>
  <si>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</si>
  <si>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</si>
  <si>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</si>
  <si>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</si>
  <si>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</si>
  <si>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</si>
  <si>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</si>
  <si>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</si>
  <si>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</si>
  <si>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</si>
  <si>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</si>
  <si>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</si>
  <si>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</si>
  <si>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</si>
  <si>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</si>
  <si>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</si>
  <si>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</si>
  <si>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</si>
  <si>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</si>
  <si>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</si>
  <si>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</si>
  <si>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</si>
  <si>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</si>
  <si>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</si>
  <si>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</si>
  <si>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</si>
  <si>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</si>
  <si>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</si>
  <si>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</si>
  <si>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</si>
  <si>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</si>
  <si>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市原市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</si>
  <si>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</si>
  <si>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</si>
  <si>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</si>
  <si>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</si>
  <si>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</si>
  <si>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</si>
  <si>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</si>
  <si>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</si>
  <si>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</si>
  <si>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</si>
  <si>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</si>
  <si>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</si>
  <si>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</si>
  <si>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</si>
  <si>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</si>
  <si>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</si>
  <si>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建設後50年を経過していない資産が大半であることから、管渠老朽化率及び管渠改善率について、類似団体平均を下回っている。
　しかしながら、管渠老朽化率は上昇傾向にあるため、ストックマネジメント計画を活用し、対応を図っていく。</t>
    <phoneticPr fontId="4"/>
  </si>
  <si>
    <t>　市原市の下水道事業は、下水道使用料の減少が続いているほか、維持管理費の増加や管路・施設の老朽化に伴う更新費用の増加等に直面しており、この傾向は今後も続くものと想定されることから、経営環境は一層厳しくなるものと見込まれる。
　「市原市下水道事業経営戦略」に基づき、投資額の平準化、維持管理費の縮減、下水道使用料の適正化等、経営基盤の強化に向けた取組を進めていく。</t>
    <phoneticPr fontId="4"/>
  </si>
  <si>
    <r>
      <t xml:space="preserve">①②⑤について
　経常収支比率は概ね100％となっており、累積欠損も生じていないが、経費回収率は100％を下回っていることから、汚水処理費を下水道使用料で賄えていない状況である。本市は使用料収入不足を繰入金で賄っているため、繰入金削減に向けた取組が必要である。
③について
　内部留保資金が蓄えられていないことに加え、企業債償還元金が多額となっていることから、流動比率は類似団体平均を下回っているものの、その償還財源は翌年度に確保できる見込みであり、支払能力に問題はない。
④について
</t>
    </r>
    <r>
      <rPr>
        <sz val="10"/>
        <rFont val="ＭＳ ゴシック"/>
        <family val="3"/>
        <charset val="128"/>
      </rPr>
      <t>　建設改良費の増加に伴う企業債残高の増大を背景に増加し、依然として類似団体平均と比較して高い水準にある。今後も長</t>
    </r>
    <r>
      <rPr>
        <sz val="10"/>
        <color theme="1"/>
        <rFont val="ＭＳ ゴシック"/>
        <family val="3"/>
        <charset val="128"/>
      </rPr>
      <t>寿命化事業や浸水対策事業等の財政投資により、企業債残高が増加する見込みであり、使用料収入などの営業収益の増収に向けた取組が必要である。
⑥について
　分流式下水道に要する経費の一部に対する一般会計繰入金の計上により減少したが、依然として類似団体平均を超える結果となった。今後、前述の繰入金により150円/㎥を大きく超える可能性は少ないと考えられるが、長寿命化事業等の実施により、減価償却費の増加が見込まれるため、新技術の活用や平準化などの対策に取り組む必要がある。　
⑦について
　晴天時流入量の増加等により、前年度よりも数値が増加した。
⑧について
　類似団体平均を上回っており、良好な数値で推移している。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</si>
</sst>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0.03</c:v>
                </c:pt>
                <c:pt idx="2">
                  <c:v>7.0000000000000007E-2</c:v>
                </c:pt>
                <c:pt idx="3">
                  <c:v>0.13</c:v>
                </c:pt>
                <c:pt idx="4" formatCode="#,##0.00;&quot;△&quot;#,##0.00">
                  <c:v>0</c:v>
                </c:pt>
              </c:numCache>
            </c:numRef>
          </c:val>
          <c:extLst>
            <c:ext xmlns:c16="http://schemas.microsoft.com/office/drawing/2014/chart" uri="{C3380CC4-5D6E-409C-BE32-E72D297353CC}">
              <c16:uniqueId val="{00000000-743D-4858-AD1C-5431AD78EA0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743D-4858-AD1C-5431AD78EA0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59.01</c:v>
                </c:pt>
                <c:pt idx="1">
                  <c:v>58</c:v>
                </c:pt>
                <c:pt idx="2">
                  <c:v>55.69</c:v>
                </c:pt>
                <c:pt idx="3">
                  <c:v>54.95</c:v>
                </c:pt>
                <c:pt idx="4">
                  <c:v>57.76</c:v>
                </c:pt>
              </c:numCache>
            </c:numRef>
          </c:val>
          <c:extLst>
            <c:ext xmlns:c16="http://schemas.microsoft.com/office/drawing/2014/chart" uri="{C3380CC4-5D6E-409C-BE32-E72D297353CC}">
              <c16:uniqueId val="{00000000-5EC0-40D5-B79B-E9CD2B864D6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5EC0-40D5-B79B-E9CD2B864D6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95.18</c:v>
                </c:pt>
                <c:pt idx="1">
                  <c:v>95.33</c:v>
                </c:pt>
                <c:pt idx="2">
                  <c:v>95.32</c:v>
                </c:pt>
                <c:pt idx="3">
                  <c:v>95.17</c:v>
                </c:pt>
                <c:pt idx="4">
                  <c:v>95.1</c:v>
                </c:pt>
              </c:numCache>
            </c:numRef>
          </c:val>
          <c:extLst>
            <c:ext xmlns:c16="http://schemas.microsoft.com/office/drawing/2014/chart" uri="{C3380CC4-5D6E-409C-BE32-E72D297353CC}">
              <c16:uniqueId val="{00000000-5712-4C12-BD05-68948BDE82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5712-4C12-BD05-68948BDE82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100.52</c:v>
                </c:pt>
                <c:pt idx="1">
                  <c:v>100.35</c:v>
                </c:pt>
                <c:pt idx="2">
                  <c:v>99.89</c:v>
                </c:pt>
                <c:pt idx="3">
                  <c:v>98.92</c:v>
                </c:pt>
                <c:pt idx="4">
                  <c:v>99.51</c:v>
                </c:pt>
              </c:numCache>
            </c:numRef>
          </c:val>
          <c:extLst>
            <c:ext xmlns:c16="http://schemas.microsoft.com/office/drawing/2014/chart" uri="{C3380CC4-5D6E-409C-BE32-E72D297353CC}">
              <c16:uniqueId val="{00000000-7816-45E9-B020-B36CC646607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7816-45E9-B020-B36CC646607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8.2100000000000009</c:v>
                </c:pt>
                <c:pt idx="1">
                  <c:v>12.16</c:v>
                </c:pt>
                <c:pt idx="2">
                  <c:v>15.62</c:v>
                </c:pt>
                <c:pt idx="3">
                  <c:v>18.649999999999999</c:v>
                </c:pt>
                <c:pt idx="4">
                  <c:v>21.8</c:v>
                </c:pt>
              </c:numCache>
            </c:numRef>
          </c:val>
          <c:extLst>
            <c:ext xmlns:c16="http://schemas.microsoft.com/office/drawing/2014/chart" uri="{C3380CC4-5D6E-409C-BE32-E72D297353CC}">
              <c16:uniqueId val="{00000000-125D-47B0-987B-9C6F580A071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125D-47B0-987B-9C6F580A071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3.8</c:v>
                </c:pt>
                <c:pt idx="1">
                  <c:v>6.04</c:v>
                </c:pt>
                <c:pt idx="2">
                  <c:v>6.57</c:v>
                </c:pt>
                <c:pt idx="3">
                  <c:v>7.05</c:v>
                </c:pt>
                <c:pt idx="4">
                  <c:v>9.4</c:v>
                </c:pt>
              </c:numCache>
            </c:numRef>
          </c:val>
          <c:extLst>
            <c:ext xmlns:c16="http://schemas.microsoft.com/office/drawing/2014/chart" uri="{C3380CC4-5D6E-409C-BE32-E72D297353CC}">
              <c16:uniqueId val="{00000000-E619-4658-88DD-E896CD9E4B7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E619-4658-88DD-E896CD9E4B7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A8-46B2-B5C3-CD52838EEB5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A4A8-46B2-B5C3-CD52838EEB5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57.65</c:v>
                </c:pt>
                <c:pt idx="1">
                  <c:v>67.7</c:v>
                </c:pt>
                <c:pt idx="2">
                  <c:v>81.19</c:v>
                </c:pt>
                <c:pt idx="3">
                  <c:v>77.77</c:v>
                </c:pt>
                <c:pt idx="4">
                  <c:v>86.52</c:v>
                </c:pt>
              </c:numCache>
            </c:numRef>
          </c:val>
          <c:extLst>
            <c:ext xmlns:c16="http://schemas.microsoft.com/office/drawing/2014/chart" uri="{C3380CC4-5D6E-409C-BE32-E72D297353CC}">
              <c16:uniqueId val="{00000000-412D-432F-98C4-52666408C8C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412D-432F-98C4-52666408C8C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696.99</c:v>
                </c:pt>
                <c:pt idx="1">
                  <c:v>692.4</c:v>
                </c:pt>
                <c:pt idx="2">
                  <c:v>700.37</c:v>
                </c:pt>
                <c:pt idx="3">
                  <c:v>691.72</c:v>
                </c:pt>
                <c:pt idx="4">
                  <c:v>713.11</c:v>
                </c:pt>
              </c:numCache>
            </c:numRef>
          </c:val>
          <c:extLst>
            <c:ext xmlns:c16="http://schemas.microsoft.com/office/drawing/2014/chart" uri="{C3380CC4-5D6E-409C-BE32-E72D297353CC}">
              <c16:uniqueId val="{00000000-8B0B-449C-B3DB-6BD1D1A0274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8B0B-449C-B3DB-6BD1D1A0274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94.12</c:v>
                </c:pt>
                <c:pt idx="1">
                  <c:v>92.45</c:v>
                </c:pt>
                <c:pt idx="2">
                  <c:v>90.9</c:v>
                </c:pt>
                <c:pt idx="3">
                  <c:v>83.79</c:v>
                </c:pt>
                <c:pt idx="4">
                  <c:v>84.83</c:v>
                </c:pt>
              </c:numCache>
            </c:numRef>
          </c:val>
          <c:extLst>
            <c:ext xmlns:c16="http://schemas.microsoft.com/office/drawing/2014/chart" uri="{C3380CC4-5D6E-409C-BE32-E72D297353CC}">
              <c16:uniqueId val="{00000000-84DF-4F3B-86C2-71F9B0B1CD7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84DF-4F3B-86C2-71F9B0B1CD7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129.80000000000001</c:v>
                </c:pt>
                <c:pt idx="1">
                  <c:v>132.34</c:v>
                </c:pt>
                <c:pt idx="2">
                  <c:v>134.44</c:v>
                </c:pt>
                <c:pt idx="3">
                  <c:v>151</c:v>
                </c:pt>
                <c:pt idx="4">
                  <c:v>149.69999999999999</c:v>
                </c:pt>
              </c:numCache>
            </c:numRef>
          </c:val>
          <c:extLst>
            <c:ext xmlns:c16="http://schemas.microsoft.com/office/drawing/2014/chart" uri="{C3380CC4-5D6E-409C-BE32-E72D297353CC}">
              <c16:uniqueId val="{00000000-EB03-445D-A70F-93FADC93A5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EB03-445D-A70F-93FADC93A5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千葉県　市原市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Ac1</v>
      </c>
      <c r="X8" s="70"/>
      <c r="Y8" s="70"/>
      <c r="Z8" s="70"/>
      <c r="AA8" s="70"/>
      <c r="AB8" s="70"/>
      <c r="AC8" s="70"/>
      <c r="AD8" s="71" t="str">
        <f>データ!$M$6</f>
        <v>非設置</v>
      </c>
      <c r="AE8" s="71"/>
      <c r="AF8" s="71"/>
      <c r="AG8" s="71"/>
      <c r="AH8" s="71"/>
      <c r="AI8" s="71"/>
      <c r="AJ8" s="71"/>
      <c r="AK8" s="3"/>
      <c r="AL8" s="44">
        <f>データ!S6</f>
        <v>266861</v>
      </c>
      <c r="AM8" s="44"/>
      <c r="AN8" s="44"/>
      <c r="AO8" s="44"/>
      <c r="AP8" s="44"/>
      <c r="AQ8" s="44"/>
      <c r="AR8" s="44"/>
      <c r="AS8" s="44"/>
      <c r="AT8" s="45">
        <f>データ!T6</f>
        <v>368.16</v>
      </c>
      <c r="AU8" s="45"/>
      <c r="AV8" s="45"/>
      <c r="AW8" s="45"/>
      <c r="AX8" s="45"/>
      <c r="AY8" s="45"/>
      <c r="AZ8" s="45"/>
      <c r="BA8" s="45"/>
      <c r="BB8" s="45">
        <f>データ!U6</f>
        <v>724.85</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75.55</v>
      </c>
      <c r="J10" s="45"/>
      <c r="K10" s="45"/>
      <c r="L10" s="45"/>
      <c r="M10" s="45"/>
      <c r="N10" s="45"/>
      <c r="O10" s="45"/>
      <c r="P10" s="45">
        <f>データ!P6</f>
        <v>66.52</v>
      </c>
      <c r="Q10" s="45"/>
      <c r="R10" s="45"/>
      <c r="S10" s="45"/>
      <c r="T10" s="45"/>
      <c r="U10" s="45"/>
      <c r="V10" s="45"/>
      <c r="W10" s="45">
        <f>データ!Q6</f>
        <v>89.65</v>
      </c>
      <c r="X10" s="45"/>
      <c r="Y10" s="45"/>
      <c r="Z10" s="45"/>
      <c r="AA10" s="45"/>
      <c r="AB10" s="45"/>
      <c r="AC10" s="45"/>
      <c r="AD10" s="44">
        <f>データ!R6</f>
        <v>2140</v>
      </c>
      <c r="AE10" s="44"/>
      <c r="AF10" s="44"/>
      <c r="AG10" s="44"/>
      <c r="AH10" s="44"/>
      <c r="AI10" s="44"/>
      <c r="AJ10" s="44"/>
      <c r="AK10" s="2"/>
      <c r="AL10" s="44">
        <f>データ!V6</f>
        <v>176938</v>
      </c>
      <c r="AM10" s="44"/>
      <c r="AN10" s="44"/>
      <c r="AO10" s="44"/>
      <c r="AP10" s="44"/>
      <c r="AQ10" s="44"/>
      <c r="AR10" s="44"/>
      <c r="AS10" s="44"/>
      <c r="AT10" s="45">
        <f>データ!W6</f>
        <v>32.380000000000003</v>
      </c>
      <c r="AU10" s="45"/>
      <c r="AV10" s="45"/>
      <c r="AW10" s="45"/>
      <c r="AX10" s="45"/>
      <c r="AY10" s="45"/>
      <c r="AZ10" s="45"/>
      <c r="BA10" s="45"/>
      <c r="BB10" s="45">
        <f>データ!X6</f>
        <v>5464.42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279ya9TKAbBDlx/41WSLjfWW7zP6EZvSGuHkLyVTOiYpT6BkaY2GH/HDR/kkCePddwPmd1RffLJiqqs0DumJw==" saltValue="MkKbQwBh6o0zwCW1/UTRa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122190</v>
      </c>
      <c r="D6" s="19">
        <f t="shared" si="3"/>
        <v>46</v>
      </c>
      <c r="E6" s="19">
        <f t="shared" si="3"/>
        <v>17</v>
      </c>
      <c r="F6" s="19">
        <f t="shared" si="3"/>
        <v>1</v>
      </c>
      <c r="G6" s="19">
        <f t="shared" si="3"/>
        <v>0</v>
      </c>
      <c r="H6" s="19" t="str">
        <f t="shared" si="3"/>
        <v>千葉県　市原市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75.55</v>
      </c>
      <c r="P6" s="20">
        <f t="shared" si="3"/>
        <v>66.52</v>
      </c>
      <c r="Q6" s="20">
        <f t="shared" si="3"/>
        <v>89.65</v>
      </c>
      <c r="R6" s="20">
        <f t="shared" si="3"/>
        <v>2140</v>
      </c>
      <c r="S6" s="20">
        <f t="shared" si="3"/>
        <v>266861</v>
      </c>
      <c r="T6" s="20">
        <f t="shared" si="3"/>
        <v>368.16</v>
      </c>
      <c r="U6" s="20">
        <f t="shared" si="3"/>
        <v>724.85</v>
      </c>
      <c r="V6" s="20">
        <f t="shared" si="3"/>
        <v>176938</v>
      </c>
      <c r="W6" s="20">
        <f t="shared" si="3"/>
        <v>32.380000000000003</v>
      </c>
      <c r="X6" s="20">
        <f t="shared" si="3"/>
        <v>5464.42</v>
      </c>
      <c r="Y6" s="21">
        <f>IF(Y7="",NA(),Y7)</f>
        <v>100.52</v>
      </c>
      <c r="Z6" s="21">
        <f t="shared" ref="Z6:AH6" si="4">IF(Z7="",NA(),Z7)</f>
        <v>100.35</v>
      </c>
      <c r="AA6" s="21">
        <f t="shared" si="4"/>
        <v>99.89</v>
      </c>
      <c r="AB6" s="21">
        <f t="shared" si="4"/>
        <v>98.92</v>
      </c>
      <c r="AC6" s="21">
        <f t="shared" si="4"/>
        <v>99.51</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57.65</v>
      </c>
      <c r="AV6" s="21">
        <f t="shared" ref="AV6:BD6" si="6">IF(AV7="",NA(),AV7)</f>
        <v>67.7</v>
      </c>
      <c r="AW6" s="21">
        <f t="shared" si="6"/>
        <v>81.19</v>
      </c>
      <c r="AX6" s="21">
        <f t="shared" si="6"/>
        <v>77.77</v>
      </c>
      <c r="AY6" s="21">
        <f t="shared" si="6"/>
        <v>86.52</v>
      </c>
      <c r="AZ6" s="21">
        <f t="shared" si="6"/>
        <v>72.930000000000007</v>
      </c>
      <c r="BA6" s="21">
        <f t="shared" si="6"/>
        <v>80.08</v>
      </c>
      <c r="BB6" s="21">
        <f t="shared" si="6"/>
        <v>87.33</v>
      </c>
      <c r="BC6" s="21">
        <f t="shared" si="6"/>
        <v>92.26</v>
      </c>
      <c r="BD6" s="21">
        <f t="shared" si="6"/>
        <v>99.9</v>
      </c>
      <c r="BE6" s="20" t="str">
        <f>IF(BE7="","",IF(BE7="-","【-】","【"&amp;SUBSTITUTE(TEXT(BE7,"#,##0.00"),"-","△")&amp;"】"))</f>
        <v>【82.75】</v>
      </c>
      <c r="BF6" s="21">
        <f>IF(BF7="",NA(),BF7)</f>
        <v>696.99</v>
      </c>
      <c r="BG6" s="21">
        <f t="shared" ref="BG6:BO6" si="7">IF(BG7="",NA(),BG7)</f>
        <v>692.4</v>
      </c>
      <c r="BH6" s="21">
        <f t="shared" si="7"/>
        <v>700.37</v>
      </c>
      <c r="BI6" s="21">
        <f t="shared" si="7"/>
        <v>691.72</v>
      </c>
      <c r="BJ6" s="21">
        <f t="shared" si="7"/>
        <v>713.11</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94.12</v>
      </c>
      <c r="BR6" s="21">
        <f t="shared" ref="BR6:BZ6" si="8">IF(BR7="",NA(),BR7)</f>
        <v>92.45</v>
      </c>
      <c r="BS6" s="21">
        <f t="shared" si="8"/>
        <v>90.9</v>
      </c>
      <c r="BT6" s="21">
        <f t="shared" si="8"/>
        <v>83.79</v>
      </c>
      <c r="BU6" s="21">
        <f t="shared" si="8"/>
        <v>84.83</v>
      </c>
      <c r="BV6" s="21">
        <f t="shared" si="8"/>
        <v>98.61</v>
      </c>
      <c r="BW6" s="21">
        <f t="shared" si="8"/>
        <v>98.75</v>
      </c>
      <c r="BX6" s="21">
        <f t="shared" si="8"/>
        <v>98.36</v>
      </c>
      <c r="BY6" s="21">
        <f t="shared" si="8"/>
        <v>97.29</v>
      </c>
      <c r="BZ6" s="21">
        <f t="shared" si="8"/>
        <v>99.29</v>
      </c>
      <c r="CA6" s="20" t="str">
        <f>IF(CA7="","",IF(CA7="-","【-】","【"&amp;SUBSTITUTE(TEXT(CA7,"#,##0.00"),"-","△")&amp;"】"))</f>
        <v>【97.94】</v>
      </c>
      <c r="CB6" s="21">
        <f>IF(CB7="",NA(),CB7)</f>
        <v>129.80000000000001</v>
      </c>
      <c r="CC6" s="21">
        <f t="shared" ref="CC6:CK6" si="9">IF(CC7="",NA(),CC7)</f>
        <v>132.34</v>
      </c>
      <c r="CD6" s="21">
        <f t="shared" si="9"/>
        <v>134.44</v>
      </c>
      <c r="CE6" s="21">
        <f t="shared" si="9"/>
        <v>151</v>
      </c>
      <c r="CF6" s="21">
        <f t="shared" si="9"/>
        <v>149.69999999999999</v>
      </c>
      <c r="CG6" s="21">
        <f t="shared" si="9"/>
        <v>141.24</v>
      </c>
      <c r="CH6" s="21">
        <f t="shared" si="9"/>
        <v>142.03</v>
      </c>
      <c r="CI6" s="21">
        <f t="shared" si="9"/>
        <v>142.11000000000001</v>
      </c>
      <c r="CJ6" s="21">
        <f t="shared" si="9"/>
        <v>145.49</v>
      </c>
      <c r="CK6" s="21">
        <f t="shared" si="9"/>
        <v>144.28</v>
      </c>
      <c r="CL6" s="20" t="str">
        <f>IF(CL7="","",IF(CL7="-","【-】","【"&amp;SUBSTITUTE(TEXT(CL7,"#,##0.00"),"-","△")&amp;"】"))</f>
        <v>【140.98】</v>
      </c>
      <c r="CM6" s="21">
        <f>IF(CM7="",NA(),CM7)</f>
        <v>59.01</v>
      </c>
      <c r="CN6" s="21">
        <f t="shared" ref="CN6:CV6" si="10">IF(CN7="",NA(),CN7)</f>
        <v>58</v>
      </c>
      <c r="CO6" s="21">
        <f t="shared" si="10"/>
        <v>55.69</v>
      </c>
      <c r="CP6" s="21">
        <f t="shared" si="10"/>
        <v>54.95</v>
      </c>
      <c r="CQ6" s="21">
        <f t="shared" si="10"/>
        <v>57.76</v>
      </c>
      <c r="CR6" s="21">
        <f t="shared" si="10"/>
        <v>61.7</v>
      </c>
      <c r="CS6" s="21">
        <f t="shared" si="10"/>
        <v>63.04</v>
      </c>
      <c r="CT6" s="21">
        <f t="shared" si="10"/>
        <v>60.55</v>
      </c>
      <c r="CU6" s="21">
        <f t="shared" si="10"/>
        <v>61.49</v>
      </c>
      <c r="CV6" s="21">
        <f t="shared" si="10"/>
        <v>62.15</v>
      </c>
      <c r="CW6" s="20" t="str">
        <f>IF(CW7="","",IF(CW7="-","【-】","【"&amp;SUBSTITUTE(TEXT(CW7,"#,##0.00"),"-","△")&amp;"】"))</f>
        <v>【60.13】</v>
      </c>
      <c r="CX6" s="21">
        <f>IF(CX7="",NA(),CX7)</f>
        <v>95.18</v>
      </c>
      <c r="CY6" s="21">
        <f t="shared" ref="CY6:DG6" si="11">IF(CY7="",NA(),CY7)</f>
        <v>95.33</v>
      </c>
      <c r="CZ6" s="21">
        <f t="shared" si="11"/>
        <v>95.32</v>
      </c>
      <c r="DA6" s="21">
        <f t="shared" si="11"/>
        <v>95.17</v>
      </c>
      <c r="DB6" s="21">
        <f t="shared" si="11"/>
        <v>95.1</v>
      </c>
      <c r="DC6" s="21">
        <f t="shared" si="11"/>
        <v>94.56</v>
      </c>
      <c r="DD6" s="21">
        <f t="shared" si="11"/>
        <v>94.75</v>
      </c>
      <c r="DE6" s="21">
        <f t="shared" si="11"/>
        <v>94.92</v>
      </c>
      <c r="DF6" s="21">
        <f t="shared" si="11"/>
        <v>95.01</v>
      </c>
      <c r="DG6" s="21">
        <f t="shared" si="11"/>
        <v>94.96</v>
      </c>
      <c r="DH6" s="20" t="str">
        <f>IF(DH7="","",IF(DH7="-","【-】","【"&amp;SUBSTITUTE(TEXT(DH7,"#,##0.00"),"-","△")&amp;"】"))</f>
        <v>【96.00】</v>
      </c>
      <c r="DI6" s="21">
        <f>IF(DI7="",NA(),DI7)</f>
        <v>8.2100000000000009</v>
      </c>
      <c r="DJ6" s="21">
        <f t="shared" ref="DJ6:DR6" si="12">IF(DJ7="",NA(),DJ7)</f>
        <v>12.16</v>
      </c>
      <c r="DK6" s="21">
        <f t="shared" si="12"/>
        <v>15.62</v>
      </c>
      <c r="DL6" s="21">
        <f t="shared" si="12"/>
        <v>18.649999999999999</v>
      </c>
      <c r="DM6" s="21">
        <f t="shared" si="12"/>
        <v>21.8</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3.8</v>
      </c>
      <c r="DU6" s="21">
        <f t="shared" ref="DU6:EC6" si="13">IF(DU7="",NA(),DU7)</f>
        <v>6.04</v>
      </c>
      <c r="DV6" s="21">
        <f t="shared" si="13"/>
        <v>6.57</v>
      </c>
      <c r="DW6" s="21">
        <f t="shared" si="13"/>
        <v>7.05</v>
      </c>
      <c r="DX6" s="21">
        <f t="shared" si="13"/>
        <v>9.4</v>
      </c>
      <c r="DY6" s="21">
        <f t="shared" si="13"/>
        <v>5.64</v>
      </c>
      <c r="DZ6" s="21">
        <f t="shared" si="13"/>
        <v>6.43</v>
      </c>
      <c r="EA6" s="21">
        <f t="shared" si="13"/>
        <v>7.75</v>
      </c>
      <c r="EB6" s="21">
        <f t="shared" si="13"/>
        <v>9.44</v>
      </c>
      <c r="EC6" s="21">
        <f t="shared" si="13"/>
        <v>10.69</v>
      </c>
      <c r="ED6" s="20" t="str">
        <f>IF(ED7="","",IF(ED7="-","【-】","【"&amp;SUBSTITUTE(TEXT(ED7,"#,##0.00"),"-","△")&amp;"】"))</f>
        <v>【9.46】</v>
      </c>
      <c r="EE6" s="20">
        <f>IF(EE7="",NA(),EE7)</f>
        <v>0</v>
      </c>
      <c r="EF6" s="21">
        <f t="shared" ref="EF6:EN6" si="14">IF(EF7="",NA(),EF7)</f>
        <v>0.03</v>
      </c>
      <c r="EG6" s="21">
        <f t="shared" si="14"/>
        <v>7.0000000000000007E-2</v>
      </c>
      <c r="EH6" s="21">
        <f t="shared" si="14"/>
        <v>0.13</v>
      </c>
      <c r="EI6" s="20">
        <f t="shared" si="14"/>
        <v>0</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122190</v>
      </c>
      <c r="D7" s="23">
        <v>46</v>
      </c>
      <c r="E7" s="23">
        <v>17</v>
      </c>
      <c r="F7" s="23">
        <v>1</v>
      </c>
      <c r="G7" s="23">
        <v>0</v>
      </c>
      <c r="H7" s="23" t="s">
        <v>96</v>
      </c>
      <c r="I7" s="23" t="s">
        <v>97</v>
      </c>
      <c r="J7" s="23" t="s">
        <v>98</v>
      </c>
      <c r="K7" s="23" t="s">
        <v>99</v>
      </c>
      <c r="L7" s="23" t="s">
        <v>100</v>
      </c>
      <c r="M7" s="23" t="s">
        <v>101</v>
      </c>
      <c r="N7" s="24" t="s">
        <v>102</v>
      </c>
      <c r="O7" s="24">
        <v>75.55</v>
      </c>
      <c r="P7" s="24">
        <v>66.52</v>
      </c>
      <c r="Q7" s="24">
        <v>89.65</v>
      </c>
      <c r="R7" s="24">
        <v>2140</v>
      </c>
      <c r="S7" s="24">
        <v>266861</v>
      </c>
      <c r="T7" s="24">
        <v>368.16</v>
      </c>
      <c r="U7" s="24">
        <v>724.85</v>
      </c>
      <c r="V7" s="24">
        <v>176938</v>
      </c>
      <c r="W7" s="24">
        <v>32.380000000000003</v>
      </c>
      <c r="X7" s="24">
        <v>5464.42</v>
      </c>
      <c r="Y7" s="24">
        <v>100.52</v>
      </c>
      <c r="Z7" s="24">
        <v>100.35</v>
      </c>
      <c r="AA7" s="24">
        <v>99.89</v>
      </c>
      <c r="AB7" s="24">
        <v>98.92</v>
      </c>
      <c r="AC7" s="24">
        <v>99.51</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57.65</v>
      </c>
      <c r="AV7" s="24">
        <v>67.7</v>
      </c>
      <c r="AW7" s="24">
        <v>81.19</v>
      </c>
      <c r="AX7" s="24">
        <v>77.77</v>
      </c>
      <c r="AY7" s="24">
        <v>86.52</v>
      </c>
      <c r="AZ7" s="24">
        <v>72.930000000000007</v>
      </c>
      <c r="BA7" s="24">
        <v>80.08</v>
      </c>
      <c r="BB7" s="24">
        <v>87.33</v>
      </c>
      <c r="BC7" s="24">
        <v>92.26</v>
      </c>
      <c r="BD7" s="24">
        <v>99.9</v>
      </c>
      <c r="BE7" s="24">
        <v>82.75</v>
      </c>
      <c r="BF7" s="24">
        <v>696.99</v>
      </c>
      <c r="BG7" s="24">
        <v>692.4</v>
      </c>
      <c r="BH7" s="24">
        <v>700.37</v>
      </c>
      <c r="BI7" s="24">
        <v>691.72</v>
      </c>
      <c r="BJ7" s="24">
        <v>713.11</v>
      </c>
      <c r="BK7" s="24">
        <v>730.52</v>
      </c>
      <c r="BL7" s="24">
        <v>672.33</v>
      </c>
      <c r="BM7" s="24">
        <v>668.8</v>
      </c>
      <c r="BN7" s="24">
        <v>652.79999999999995</v>
      </c>
      <c r="BO7" s="24">
        <v>624.62</v>
      </c>
      <c r="BP7" s="24">
        <v>602.55999999999995</v>
      </c>
      <c r="BQ7" s="24">
        <v>94.12</v>
      </c>
      <c r="BR7" s="24">
        <v>92.45</v>
      </c>
      <c r="BS7" s="24">
        <v>90.9</v>
      </c>
      <c r="BT7" s="24">
        <v>83.79</v>
      </c>
      <c r="BU7" s="24">
        <v>84.83</v>
      </c>
      <c r="BV7" s="24">
        <v>98.61</v>
      </c>
      <c r="BW7" s="24">
        <v>98.75</v>
      </c>
      <c r="BX7" s="24">
        <v>98.36</v>
      </c>
      <c r="BY7" s="24">
        <v>97.29</v>
      </c>
      <c r="BZ7" s="24">
        <v>99.29</v>
      </c>
      <c r="CA7" s="24">
        <v>97.94</v>
      </c>
      <c r="CB7" s="24">
        <v>129.80000000000001</v>
      </c>
      <c r="CC7" s="24">
        <v>132.34</v>
      </c>
      <c r="CD7" s="24">
        <v>134.44</v>
      </c>
      <c r="CE7" s="24">
        <v>151</v>
      </c>
      <c r="CF7" s="24">
        <v>149.69999999999999</v>
      </c>
      <c r="CG7" s="24">
        <v>141.24</v>
      </c>
      <c r="CH7" s="24">
        <v>142.03</v>
      </c>
      <c r="CI7" s="24">
        <v>142.11000000000001</v>
      </c>
      <c r="CJ7" s="24">
        <v>145.49</v>
      </c>
      <c r="CK7" s="24">
        <v>144.28</v>
      </c>
      <c r="CL7" s="24">
        <v>140.97999999999999</v>
      </c>
      <c r="CM7" s="24">
        <v>59.01</v>
      </c>
      <c r="CN7" s="24">
        <v>58</v>
      </c>
      <c r="CO7" s="24">
        <v>55.69</v>
      </c>
      <c r="CP7" s="24">
        <v>54.95</v>
      </c>
      <c r="CQ7" s="24">
        <v>57.76</v>
      </c>
      <c r="CR7" s="24">
        <v>61.7</v>
      </c>
      <c r="CS7" s="24">
        <v>63.04</v>
      </c>
      <c r="CT7" s="24">
        <v>60.55</v>
      </c>
      <c r="CU7" s="24">
        <v>61.49</v>
      </c>
      <c r="CV7" s="24">
        <v>62.15</v>
      </c>
      <c r="CW7" s="24">
        <v>60.13</v>
      </c>
      <c r="CX7" s="24">
        <v>95.18</v>
      </c>
      <c r="CY7" s="24">
        <v>95.33</v>
      </c>
      <c r="CZ7" s="24">
        <v>95.32</v>
      </c>
      <c r="DA7" s="24">
        <v>95.17</v>
      </c>
      <c r="DB7" s="24">
        <v>95.1</v>
      </c>
      <c r="DC7" s="24">
        <v>94.56</v>
      </c>
      <c r="DD7" s="24">
        <v>94.75</v>
      </c>
      <c r="DE7" s="24">
        <v>94.92</v>
      </c>
      <c r="DF7" s="24">
        <v>95.01</v>
      </c>
      <c r="DG7" s="24">
        <v>94.96</v>
      </c>
      <c r="DH7" s="24">
        <v>96</v>
      </c>
      <c r="DI7" s="24">
        <v>8.2100000000000009</v>
      </c>
      <c r="DJ7" s="24">
        <v>12.16</v>
      </c>
      <c r="DK7" s="24">
        <v>15.62</v>
      </c>
      <c r="DL7" s="24">
        <v>18.649999999999999</v>
      </c>
      <c r="DM7" s="24">
        <v>21.8</v>
      </c>
      <c r="DN7" s="24">
        <v>28.87</v>
      </c>
      <c r="DO7" s="24">
        <v>31.34</v>
      </c>
      <c r="DP7" s="24">
        <v>32.909999999999997</v>
      </c>
      <c r="DQ7" s="24">
        <v>34.869999999999997</v>
      </c>
      <c r="DR7" s="24">
        <v>36.700000000000003</v>
      </c>
      <c r="DS7" s="24">
        <v>42.2</v>
      </c>
      <c r="DT7" s="24">
        <v>3.8</v>
      </c>
      <c r="DU7" s="24">
        <v>6.04</v>
      </c>
      <c r="DV7" s="24">
        <v>6.57</v>
      </c>
      <c r="DW7" s="24">
        <v>7.05</v>
      </c>
      <c r="DX7" s="24">
        <v>9.4</v>
      </c>
      <c r="DY7" s="24">
        <v>5.64</v>
      </c>
      <c r="DZ7" s="24">
        <v>6.43</v>
      </c>
      <c r="EA7" s="24">
        <v>7.75</v>
      </c>
      <c r="EB7" s="24">
        <v>9.44</v>
      </c>
      <c r="EC7" s="24">
        <v>10.69</v>
      </c>
      <c r="ED7" s="24">
        <v>9.4600000000000009</v>
      </c>
      <c r="EE7" s="24">
        <v>0</v>
      </c>
      <c r="EF7" s="24">
        <v>0.03</v>
      </c>
      <c r="EG7" s="24">
        <v>7.0000000000000007E-2</v>
      </c>
      <c r="EH7" s="24">
        <v>0.13</v>
      </c>
      <c r="EI7" s="24">
        <v>0</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千葉県</cp:lastModifiedBy>
  <cp:lastPrinted>2026-01-20T01:51:55Z</cp:lastPrinted>
  <dcterms:modified xsi:type="dcterms:W3CDTF">2026-02-16T05:58:33Z</dcterms:modified>
</cp:coreProperties>
</file>