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UserData\m.tskmt24\Desktop\010 上水道（末端）\"/>
    </mc:Choice>
  </mc:AlternateContent>
  <xr:revisionPtr revIDLastSave="0" documentId="13_ncr:1_{37621059-B284-4505-98A7-F9251C828902}" xr6:coauthVersionLast="47" xr6:coauthVersionMax="47" xr10:uidLastSave="{00000000-0000-0000-0000-000000000000}"/>
  <workbookProtection workbookAlgorithmName="SHA-512" workbookHashValue="pKcRTFM9WKu7eJnYEIGE3n4x1q6H3+sharPKhqQtWAmIcgOPgnjR656hSaoqDWwuAHXxto4kn91DZ4ydyYlTnw==" workbookSaltValue="0FVH4xBUyQa1XnYfRJWxR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H85" i="4"/>
  <c r="F85" i="4"/>
  <c r="E85" i="4"/>
  <c r="BB10" i="4"/>
  <c r="W10" i="4"/>
  <c r="P10" i="4"/>
  <c r="B10" i="4"/>
  <c r="BB8" i="4"/>
  <c r="AT8" i="4"/>
  <c r="AL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<sst xmlns="http://schemas.openxmlformats.org/spreadsheetml/2006/main" count="228" uniqueCount="113">
  <si>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</si>
  <si>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</si>
  <si>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</si>
  <si>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</si>
  <si>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</si>
  <si>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</si>
  <si>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</si>
  <si>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</si>
  <si>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</si>
  <si>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</si>
  <si>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</si>
  <si>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</si>
  <si>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</si>
  <si>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</si>
  <si>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</si>
  <si>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</si>
  <si>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</si>
  <si>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</si>
  <si>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</si>
  <si>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</si>
  <si>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</si>
  <si>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</si>
  <si>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</si>
  <si>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</si>
  <si>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</si>
  <si>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</si>
  <si>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</si>
  <si>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</si>
  <si>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</si>
  <si>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</si>
  <si>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</si>
  <si>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</si>
  <si>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</si>
  <si>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</si>
  <si>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</si>
  <si>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</si>
  <si>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</si>
  <si>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</si>
  <si>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</si>
  <si>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</si>
  <si>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</si>
  <si>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</si>
  <si>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</si>
  <si>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</si>
  <si>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</si>
  <si>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</si>
  <si>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</si>
  <si>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</si>
  <si>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</si>
  <si>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</si>
  <si>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</si>
  <si>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</si>
  <si>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</si>
  <si>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</si>
  <si>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</si>
  <si>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</si>
  <si>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</si>
  <si>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</si>
  <si>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</si>
  <si>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</si>
  <si>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</si>
  <si>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</si>
  <si>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</si>
  <si>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</si>
  <si>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</si>
  <si>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</si>
  <si>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</si>
  <si>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</si>
  <si>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</si>
  <si>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</si>
  <si>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</si>
  <si>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</si>
  <si>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</si>
  <si>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</si>
  <si>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</si>
  <si>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</si>
  <si>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</si>
  <si>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</si>
  <si>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</si>
  <si>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</si>
  <si>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</si>
  <si>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</si>
  <si>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</si>
  <si>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</si>
  <si>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</si>
  <si>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</si>
  <si>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</si>
  <si>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</si>
  <si>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</si>
  <si>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</si>
  <si>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</si>
  <si>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</si>
  <si>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</si>
  <si>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市原市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</si>
  <si>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</si>
  <si>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</si>
  <si>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</si>
  <si>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</si>
  <si>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</si>
  <si>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</si>
  <si>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</si>
  <si>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</si>
  <si>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</si>
  <si>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</si>
  <si>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</si>
  <si>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</si>
  <si>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</si>
  <si>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</si>
  <si>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</si>
  <si>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</si>
  <si>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xml:space="preserve">　本市では、同じ行政区域内に併存する千葉県企業局(県営水道)と料金格差が生じないよう、政策的に料金体系を同一としている。
　そのため、他会計繰入金により、収支均衡が図られるよう調整していることから、①経常収支比率は、100％を維持している
　⑤料金回収率については、千葉県企業局(県営水道)と料金体系を同一としていることから、低い状況となっている。
</t>
    </r>
    <r>
      <rPr>
        <sz val="11"/>
        <rFont val="ＭＳ ゴシック"/>
        <family val="3"/>
        <charset val="128"/>
      </rPr>
      <t>　④企業債残高対給水収益比率及び⑥給水原価については、給水区域内の人口密度が極端に低いこと、また、これまで投資した施設整備（高度浄水処理施設等）に伴う減価償却費の負担が大きいことなどから、全国及び類似団体の平均とは大きく乖離している状況である。</t>
    </r>
    <r>
      <rPr>
        <sz val="11"/>
        <color theme="1"/>
        <rFont val="ＭＳ ゴシック"/>
        <family val="3"/>
        <charset val="128"/>
      </rPr>
      <t xml:space="preserve">
　⑧有収率については、低い状況が続いている。漏水が主な要因と考えられるため、老朽管の計画的な布設替のほか、漏水箇所特定等に向けた効果的な対策を推進していく必要がある。</t>
    </r>
    <rPh sb="43" eb="46">
      <t>セイサクテキ</t>
    </rPh>
    <rPh sb="113" eb="115">
      <t>イジ</t>
    </rPh>
    <rPh sb="141" eb="145">
      <t>ケンエイスイドウ</t>
    </rPh>
    <rPh sb="191" eb="192">
      <t>オヨ</t>
    </rPh>
    <rPh sb="204" eb="206">
      <t>キュウスイ</t>
    </rPh>
    <rPh sb="206" eb="208">
      <t>クイキ</t>
    </rPh>
    <rPh sb="208" eb="209">
      <t>ナイ</t>
    </rPh>
    <rPh sb="210" eb="212">
      <t>ジンコウ</t>
    </rPh>
    <rPh sb="234" eb="236">
      <t>シセツ</t>
    </rPh>
    <rPh sb="236" eb="238">
      <t>セイビ</t>
    </rPh>
    <rPh sb="247" eb="248">
      <t>トウ</t>
    </rPh>
    <rPh sb="261" eb="262">
      <t>オオ</t>
    </rPh>
    <rPh sb="312" eb="313">
      <t>ヒク</t>
    </rPh>
    <rPh sb="314" eb="316">
      <t>ジョウキョウ</t>
    </rPh>
    <rPh sb="317" eb="318">
      <t>ツヅ</t>
    </rPh>
    <rPh sb="331" eb="332">
      <t>カンガ</t>
    </rPh>
    <rPh sb="339" eb="341">
      <t>ロウキュウ</t>
    </rPh>
    <rPh sb="341" eb="342">
      <t>カン</t>
    </rPh>
    <rPh sb="343" eb="346">
      <t>ケイカクテキ</t>
    </rPh>
    <rPh sb="347" eb="350">
      <t>フセツガ</t>
    </rPh>
    <rPh sb="372" eb="374">
      <t>スイシン</t>
    </rPh>
    <phoneticPr fontId="4"/>
  </si>
  <si>
    <t>　①有形固定資産減価償却率は、上昇傾向にあるため、緊急性や施設の重要度等を考慮した平準化に努めながら、計画的な更新や予防保全による長寿命化を進める。
　②管路経年化率は、布設管路延長が長いことから、管路更新が老朽化に追いついていない状況である。
　③管路更新率は、有収率が低い状況を鑑み、近年、重点的に管路の布設替を実施しているため、全国及び類似団体の平均よりも高い数値となっている。</t>
    <rPh sb="35" eb="36">
      <t>トウ</t>
    </rPh>
    <rPh sb="45" eb="46">
      <t>ツト</t>
    </rPh>
    <rPh sb="58" eb="60">
      <t>ヨボウ</t>
    </rPh>
    <rPh sb="60" eb="62">
      <t>ホゼン</t>
    </rPh>
    <rPh sb="65" eb="66">
      <t>チョウ</t>
    </rPh>
    <rPh sb="66" eb="69">
      <t>ジュミョウカ</t>
    </rPh>
    <rPh sb="70" eb="71">
      <t>スス</t>
    </rPh>
    <rPh sb="138" eb="139">
      <t>ヒク</t>
    </rPh>
    <rPh sb="146" eb="148">
      <t>キンネン</t>
    </rPh>
    <rPh sb="160" eb="162">
      <t>ジッシ</t>
    </rPh>
    <phoneticPr fontId="4"/>
  </si>
  <si>
    <t>　本市水道事業は、県営水道併存自治体としての特殊事情のほか、人口の少ない中山間地域が主な給水区域であること、これまでの設備投資に伴う減価償却費等の負担が大きいことなどから、経営的な課題を多く抱えている。
　今後、人口減少がさらに見込まれる一方、施設の老朽化に伴う更新需要が増大していくことから、安心・安全な水を持続的に供給できるよう市原市水道事業ビジョンを改定するとともに、料金改定を含めた経営基盤の強化に努める。</t>
    <rPh sb="39" eb="41">
      <t>チイキ</t>
    </rPh>
    <rPh sb="44" eb="46">
      <t>キュウスイ</t>
    </rPh>
    <rPh sb="76" eb="77">
      <t>オオ</t>
    </rPh>
    <rPh sb="167" eb="170">
      <t>イチハラシ</t>
    </rPh>
    <rPh sb="204" eb="20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</si>
</sst>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1.32</c:v>
                </c:pt>
                <c:pt idx="1">
                  <c:v>0.72</c:v>
                </c:pt>
                <c:pt idx="2">
                  <c:v>0.94</c:v>
                </c:pt>
                <c:pt idx="3">
                  <c:v>1.49</c:v>
                </c:pt>
                <c:pt idx="4">
                  <c:v>1.25</c:v>
                </c:pt>
              </c:numCache>
            </c:numRef>
          </c:val>
          <c:extLst>
            <c:ext xmlns:c16="http://schemas.microsoft.com/office/drawing/2014/chart" uri="{C3380CC4-5D6E-409C-BE32-E72D297353CC}">
              <c16:uniqueId val="{00000000-67B4-4484-99B7-BF49BE9326E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67B4-4484-99B7-BF49BE9326E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51.79</c:v>
                </c:pt>
                <c:pt idx="1">
                  <c:v>50.68</c:v>
                </c:pt>
                <c:pt idx="2">
                  <c:v>51.54</c:v>
                </c:pt>
                <c:pt idx="3">
                  <c:v>52.82</c:v>
                </c:pt>
                <c:pt idx="4">
                  <c:v>52.69</c:v>
                </c:pt>
              </c:numCache>
            </c:numRef>
          </c:val>
          <c:extLst>
            <c:ext xmlns:c16="http://schemas.microsoft.com/office/drawing/2014/chart" uri="{C3380CC4-5D6E-409C-BE32-E72D297353CC}">
              <c16:uniqueId val="{00000000-1757-4C12-982A-CE0624A5B44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1757-4C12-982A-CE0624A5B44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74.63</c:v>
                </c:pt>
                <c:pt idx="1">
                  <c:v>75.23</c:v>
                </c:pt>
                <c:pt idx="2">
                  <c:v>74.95</c:v>
                </c:pt>
                <c:pt idx="3">
                  <c:v>73.81</c:v>
                </c:pt>
                <c:pt idx="4">
                  <c:v>74.77</c:v>
                </c:pt>
              </c:numCache>
            </c:numRef>
          </c:val>
          <c:extLst>
            <c:ext xmlns:c16="http://schemas.microsoft.com/office/drawing/2014/chart" uri="{C3380CC4-5D6E-409C-BE32-E72D297353CC}">
              <c16:uniqueId val="{00000000-BDD9-4FE2-9851-6E24E92351D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BDD9-4FE2-9851-6E24E92351D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100.48</c:v>
                </c:pt>
                <c:pt idx="1">
                  <c:v>99.37</c:v>
                </c:pt>
                <c:pt idx="2">
                  <c:v>100.01</c:v>
                </c:pt>
                <c:pt idx="3">
                  <c:v>100.23</c:v>
                </c:pt>
                <c:pt idx="4">
                  <c:v>100.2</c:v>
                </c:pt>
              </c:numCache>
            </c:numRef>
          </c:val>
          <c:extLst>
            <c:ext xmlns:c16="http://schemas.microsoft.com/office/drawing/2014/chart" uri="{C3380CC4-5D6E-409C-BE32-E72D297353CC}">
              <c16:uniqueId val="{00000000-C6E6-48C2-B11F-BD98F7F1F18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C6E6-48C2-B11F-BD98F7F1F18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53.16</c:v>
                </c:pt>
                <c:pt idx="1">
                  <c:v>53.99</c:v>
                </c:pt>
                <c:pt idx="2">
                  <c:v>54.27</c:v>
                </c:pt>
                <c:pt idx="3">
                  <c:v>55.41</c:v>
                </c:pt>
                <c:pt idx="4">
                  <c:v>55.65</c:v>
                </c:pt>
              </c:numCache>
            </c:numRef>
          </c:val>
          <c:extLst>
            <c:ext xmlns:c16="http://schemas.microsoft.com/office/drawing/2014/chart" uri="{C3380CC4-5D6E-409C-BE32-E72D297353CC}">
              <c16:uniqueId val="{00000000-0A6F-463B-AE44-BE353E0567A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0A6F-463B-AE44-BE353E0567A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25.5</c:v>
                </c:pt>
                <c:pt idx="1">
                  <c:v>27.99</c:v>
                </c:pt>
                <c:pt idx="2">
                  <c:v>29.13</c:v>
                </c:pt>
                <c:pt idx="3">
                  <c:v>30.47</c:v>
                </c:pt>
                <c:pt idx="4">
                  <c:v>31.51</c:v>
                </c:pt>
              </c:numCache>
            </c:numRef>
          </c:val>
          <c:extLst>
            <c:ext xmlns:c16="http://schemas.microsoft.com/office/drawing/2014/chart" uri="{C3380CC4-5D6E-409C-BE32-E72D297353CC}">
              <c16:uniqueId val="{00000000-AD71-40E2-8A26-ED50307012B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AD71-40E2-8A26-ED50307012B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CA-4EAC-A5B9-6A6BB1DB363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00CA-4EAC-A5B9-6A6BB1DB363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166.24</c:v>
                </c:pt>
                <c:pt idx="1">
                  <c:v>159.26</c:v>
                </c:pt>
                <c:pt idx="2">
                  <c:v>155.03</c:v>
                </c:pt>
                <c:pt idx="3">
                  <c:v>164.3</c:v>
                </c:pt>
                <c:pt idx="4">
                  <c:v>168.71</c:v>
                </c:pt>
              </c:numCache>
            </c:numRef>
          </c:val>
          <c:extLst>
            <c:ext xmlns:c16="http://schemas.microsoft.com/office/drawing/2014/chart" uri="{C3380CC4-5D6E-409C-BE32-E72D297353CC}">
              <c16:uniqueId val="{00000000-771E-467C-9C97-0742F3BFE16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771E-467C-9C97-0742F3BFE16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1283.96</c:v>
                </c:pt>
                <c:pt idx="1">
                  <c:v>1283.3499999999999</c:v>
                </c:pt>
                <c:pt idx="2">
                  <c:v>1256.0899999999999</c:v>
                </c:pt>
                <c:pt idx="3">
                  <c:v>1337.11</c:v>
                </c:pt>
                <c:pt idx="4">
                  <c:v>1474.46</c:v>
                </c:pt>
              </c:numCache>
            </c:numRef>
          </c:val>
          <c:extLst>
            <c:ext xmlns:c16="http://schemas.microsoft.com/office/drawing/2014/chart" uri="{C3380CC4-5D6E-409C-BE32-E72D297353CC}">
              <c16:uniqueId val="{00000000-13B5-4384-9BBA-78F6F8551E9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13B5-4384-9BBA-78F6F8551E9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35.869999999999997</c:v>
                </c:pt>
                <c:pt idx="1">
                  <c:v>35.89</c:v>
                </c:pt>
                <c:pt idx="2">
                  <c:v>34.770000000000003</c:v>
                </c:pt>
                <c:pt idx="3">
                  <c:v>34.49</c:v>
                </c:pt>
                <c:pt idx="4">
                  <c:v>32.450000000000003</c:v>
                </c:pt>
              </c:numCache>
            </c:numRef>
          </c:val>
          <c:extLst>
            <c:ext xmlns:c16="http://schemas.microsoft.com/office/drawing/2014/chart" uri="{C3380CC4-5D6E-409C-BE32-E72D297353CC}">
              <c16:uniqueId val="{00000000-6F40-4535-9D5D-35B67E75CCE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6F40-4535-9D5D-35B67E75CCE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536.16</c:v>
                </c:pt>
                <c:pt idx="1">
                  <c:v>536.86</c:v>
                </c:pt>
                <c:pt idx="2">
                  <c:v>554.42999999999995</c:v>
                </c:pt>
                <c:pt idx="3">
                  <c:v>562.63</c:v>
                </c:pt>
                <c:pt idx="4">
                  <c:v>603.62</c:v>
                </c:pt>
              </c:numCache>
            </c:numRef>
          </c:val>
          <c:extLst>
            <c:ext xmlns:c16="http://schemas.microsoft.com/office/drawing/2014/chart" uri="{C3380CC4-5D6E-409C-BE32-E72D297353CC}">
              <c16:uniqueId val="{00000000-63B6-4B5E-A002-138B00D2A2A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63B6-4B5E-A002-138B00D2A2A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市原市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266861</v>
      </c>
      <c r="AM8" s="44"/>
      <c r="AN8" s="44"/>
      <c r="AO8" s="44"/>
      <c r="AP8" s="44"/>
      <c r="AQ8" s="44"/>
      <c r="AR8" s="44"/>
      <c r="AS8" s="44"/>
      <c r="AT8" s="45">
        <f>データ!$S$6</f>
        <v>368.16</v>
      </c>
      <c r="AU8" s="46"/>
      <c r="AV8" s="46"/>
      <c r="AW8" s="46"/>
      <c r="AX8" s="46"/>
      <c r="AY8" s="46"/>
      <c r="AZ8" s="46"/>
      <c r="BA8" s="46"/>
      <c r="BB8" s="47">
        <f>データ!$T$6</f>
        <v>724.85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56.74</v>
      </c>
      <c r="J10" s="46"/>
      <c r="K10" s="46"/>
      <c r="L10" s="46"/>
      <c r="M10" s="46"/>
      <c r="N10" s="46"/>
      <c r="O10" s="80"/>
      <c r="P10" s="47">
        <f>データ!$P$6</f>
        <v>15.77</v>
      </c>
      <c r="Q10" s="47"/>
      <c r="R10" s="47"/>
      <c r="S10" s="47"/>
      <c r="T10" s="47"/>
      <c r="U10" s="47"/>
      <c r="V10" s="47"/>
      <c r="W10" s="44">
        <f>データ!$Q$6</f>
        <v>2690</v>
      </c>
      <c r="X10" s="44"/>
      <c r="Y10" s="44"/>
      <c r="Z10" s="44"/>
      <c r="AA10" s="44"/>
      <c r="AB10" s="44"/>
      <c r="AC10" s="44"/>
      <c r="AD10" s="2"/>
      <c r="AE10" s="2"/>
      <c r="AF10" s="2"/>
      <c r="AG10" s="2"/>
      <c r="AH10" s="2"/>
      <c r="AI10" s="2"/>
      <c r="AJ10" s="2"/>
      <c r="AK10" s="2"/>
      <c r="AL10" s="44">
        <f>データ!$U$6</f>
        <v>41986</v>
      </c>
      <c r="AM10" s="44"/>
      <c r="AN10" s="44"/>
      <c r="AO10" s="44"/>
      <c r="AP10" s="44"/>
      <c r="AQ10" s="44"/>
      <c r="AR10" s="44"/>
      <c r="AS10" s="44"/>
      <c r="AT10" s="45">
        <f>データ!$V$6</f>
        <v>282.45999999999998</v>
      </c>
      <c r="AU10" s="46"/>
      <c r="AV10" s="46"/>
      <c r="AW10" s="46"/>
      <c r="AX10" s="46"/>
      <c r="AY10" s="46"/>
      <c r="AZ10" s="46"/>
      <c r="BA10" s="46"/>
      <c r="BB10" s="47">
        <f>データ!$W$6</f>
        <v>148.63999999999999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tPEVTzKYorTwUAhGYx7xqmhLO5Wo8kd4ARlLQ1FU8ZQ8ofFS+6qNnzGmTwFyC3Xb46v3QPXPe7DuiwM4AQuCQ==" saltValue="ljW3v4SsI2se+s1EZicKW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122190</v>
      </c>
      <c r="D6" s="20">
        <f t="shared" si="3"/>
        <v>46</v>
      </c>
      <c r="E6" s="20">
        <f t="shared" si="3"/>
        <v>1</v>
      </c>
      <c r="F6" s="20">
        <f t="shared" si="3"/>
        <v>0</v>
      </c>
      <c r="G6" s="20">
        <f t="shared" si="3"/>
        <v>1</v>
      </c>
      <c r="H6" s="20" t="str">
        <f t="shared" si="3"/>
        <v>千葉県　市原市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56.74</v>
      </c>
      <c r="P6" s="21">
        <f t="shared" si="3"/>
        <v>15.77</v>
      </c>
      <c r="Q6" s="21">
        <f t="shared" si="3"/>
        <v>2690</v>
      </c>
      <c r="R6" s="21">
        <f t="shared" si="3"/>
        <v>266861</v>
      </c>
      <c r="S6" s="21">
        <f t="shared" si="3"/>
        <v>368.16</v>
      </c>
      <c r="T6" s="21">
        <f t="shared" si="3"/>
        <v>724.85</v>
      </c>
      <c r="U6" s="21">
        <f t="shared" si="3"/>
        <v>41986</v>
      </c>
      <c r="V6" s="21">
        <f t="shared" si="3"/>
        <v>282.45999999999998</v>
      </c>
      <c r="W6" s="21">
        <f t="shared" si="3"/>
        <v>148.63999999999999</v>
      </c>
      <c r="X6" s="22">
        <f>IF(X7="",NA(),X7)</f>
        <v>100.48</v>
      </c>
      <c r="Y6" s="22">
        <f t="shared" ref="Y6:AG6" si="4">IF(Y7="",NA(),Y7)</f>
        <v>99.37</v>
      </c>
      <c r="Z6" s="22">
        <f t="shared" si="4"/>
        <v>100.01</v>
      </c>
      <c r="AA6" s="22">
        <f t="shared" si="4"/>
        <v>100.23</v>
      </c>
      <c r="AB6" s="22">
        <f t="shared" si="4"/>
        <v>100.2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166.24</v>
      </c>
      <c r="AU6" s="22">
        <f t="shared" ref="AU6:BC6" si="6">IF(AU7="",NA(),AU7)</f>
        <v>159.26</v>
      </c>
      <c r="AV6" s="22">
        <f t="shared" si="6"/>
        <v>155.03</v>
      </c>
      <c r="AW6" s="22">
        <f t="shared" si="6"/>
        <v>164.3</v>
      </c>
      <c r="AX6" s="22">
        <f t="shared" si="6"/>
        <v>168.71</v>
      </c>
      <c r="AY6" s="22">
        <f t="shared" si="6"/>
        <v>327.77</v>
      </c>
      <c r="AZ6" s="22">
        <f t="shared" si="6"/>
        <v>338.02</v>
      </c>
      <c r="BA6" s="22">
        <f t="shared" si="6"/>
        <v>345.94</v>
      </c>
      <c r="BB6" s="22">
        <f t="shared" si="6"/>
        <v>329.7</v>
      </c>
      <c r="BC6" s="22">
        <f t="shared" si="6"/>
        <v>319.99</v>
      </c>
      <c r="BD6" s="21" t="str">
        <f>IF(BD7="","",IF(BD7="-","【-】","【"&amp;SUBSTITUTE(TEXT(BD7,"#,##0.00"),"-","△")&amp;"】"))</f>
        <v>【239.69】</v>
      </c>
      <c r="BE6" s="22">
        <f>IF(BE7="",NA(),BE7)</f>
        <v>1283.96</v>
      </c>
      <c r="BF6" s="22">
        <f t="shared" ref="BF6:BN6" si="7">IF(BF7="",NA(),BF7)</f>
        <v>1283.3499999999999</v>
      </c>
      <c r="BG6" s="22">
        <f t="shared" si="7"/>
        <v>1256.0899999999999</v>
      </c>
      <c r="BH6" s="22">
        <f t="shared" si="7"/>
        <v>1337.11</v>
      </c>
      <c r="BI6" s="22">
        <f t="shared" si="7"/>
        <v>1474.46</v>
      </c>
      <c r="BJ6" s="22">
        <f t="shared" si="7"/>
        <v>397.1</v>
      </c>
      <c r="BK6" s="22">
        <f t="shared" si="7"/>
        <v>379.91</v>
      </c>
      <c r="BL6" s="22">
        <f t="shared" si="7"/>
        <v>386.61</v>
      </c>
      <c r="BM6" s="22">
        <f t="shared" si="7"/>
        <v>381.56</v>
      </c>
      <c r="BN6" s="22">
        <f t="shared" si="7"/>
        <v>365.55</v>
      </c>
      <c r="BO6" s="21" t="str">
        <f>IF(BO7="","",IF(BO7="-","【-】","【"&amp;SUBSTITUTE(TEXT(BO7,"#,##0.00"),"-","△")&amp;"】"))</f>
        <v>【264.86】</v>
      </c>
      <c r="BP6" s="22">
        <f>IF(BP7="",NA(),BP7)</f>
        <v>35.869999999999997</v>
      </c>
      <c r="BQ6" s="22">
        <f t="shared" ref="BQ6:BY6" si="8">IF(BQ7="",NA(),BQ7)</f>
        <v>35.89</v>
      </c>
      <c r="BR6" s="22">
        <f t="shared" si="8"/>
        <v>34.770000000000003</v>
      </c>
      <c r="BS6" s="22">
        <f t="shared" si="8"/>
        <v>34.49</v>
      </c>
      <c r="BT6" s="22">
        <f t="shared" si="8"/>
        <v>32.450000000000003</v>
      </c>
      <c r="BU6" s="22">
        <f t="shared" si="8"/>
        <v>95.79</v>
      </c>
      <c r="BV6" s="22">
        <f t="shared" si="8"/>
        <v>98.3</v>
      </c>
      <c r="BW6" s="22">
        <f t="shared" si="8"/>
        <v>93.82</v>
      </c>
      <c r="BX6" s="22">
        <f t="shared" si="8"/>
        <v>95.04</v>
      </c>
      <c r="BY6" s="22">
        <f t="shared" si="8"/>
        <v>95.42</v>
      </c>
      <c r="BZ6" s="21" t="str">
        <f>IF(BZ7="","",IF(BZ7="-","【-】","【"&amp;SUBSTITUTE(TEXT(BZ7,"#,##0.00"),"-","△")&amp;"】"))</f>
        <v>【97.59】</v>
      </c>
      <c r="CA6" s="22">
        <f>IF(CA7="",NA(),CA7)</f>
        <v>536.16</v>
      </c>
      <c r="CB6" s="22">
        <f t="shared" ref="CB6:CJ6" si="9">IF(CB7="",NA(),CB7)</f>
        <v>536.86</v>
      </c>
      <c r="CC6" s="22">
        <f t="shared" si="9"/>
        <v>554.42999999999995</v>
      </c>
      <c r="CD6" s="22">
        <f t="shared" si="9"/>
        <v>562.63</v>
      </c>
      <c r="CE6" s="22">
        <f t="shared" si="9"/>
        <v>603.62</v>
      </c>
      <c r="CF6" s="22">
        <f t="shared" si="9"/>
        <v>171.13</v>
      </c>
      <c r="CG6" s="22">
        <f t="shared" si="9"/>
        <v>173.7</v>
      </c>
      <c r="CH6" s="22">
        <f t="shared" si="9"/>
        <v>178.94</v>
      </c>
      <c r="CI6" s="22">
        <f t="shared" si="9"/>
        <v>180.19</v>
      </c>
      <c r="CJ6" s="22">
        <f t="shared" si="9"/>
        <v>184.25</v>
      </c>
      <c r="CK6" s="21" t="str">
        <f>IF(CK7="","",IF(CK7="-","【-】","【"&amp;SUBSTITUTE(TEXT(CK7,"#,##0.00"),"-","△")&amp;"】"))</f>
        <v>【181.66】</v>
      </c>
      <c r="CL6" s="22">
        <f>IF(CL7="",NA(),CL7)</f>
        <v>51.79</v>
      </c>
      <c r="CM6" s="22">
        <f t="shared" ref="CM6:CU6" si="10">IF(CM7="",NA(),CM7)</f>
        <v>50.68</v>
      </c>
      <c r="CN6" s="22">
        <f t="shared" si="10"/>
        <v>51.54</v>
      </c>
      <c r="CO6" s="22">
        <f t="shared" si="10"/>
        <v>52.82</v>
      </c>
      <c r="CP6" s="22">
        <f t="shared" si="10"/>
        <v>52.69</v>
      </c>
      <c r="CQ6" s="22">
        <f t="shared" si="10"/>
        <v>60.12</v>
      </c>
      <c r="CR6" s="22">
        <f t="shared" si="10"/>
        <v>60.34</v>
      </c>
      <c r="CS6" s="22">
        <f t="shared" si="10"/>
        <v>59.54</v>
      </c>
      <c r="CT6" s="22">
        <f t="shared" si="10"/>
        <v>59.26</v>
      </c>
      <c r="CU6" s="22">
        <f t="shared" si="10"/>
        <v>60.44</v>
      </c>
      <c r="CV6" s="21" t="str">
        <f>IF(CV7="","",IF(CV7="-","【-】","【"&amp;SUBSTITUTE(TEXT(CV7,"#,##0.00"),"-","△")&amp;"】"))</f>
        <v>【60.21】</v>
      </c>
      <c r="CW6" s="22">
        <f>IF(CW7="",NA(),CW7)</f>
        <v>74.63</v>
      </c>
      <c r="CX6" s="22">
        <f t="shared" ref="CX6:DF6" si="11">IF(CX7="",NA(),CX7)</f>
        <v>75.23</v>
      </c>
      <c r="CY6" s="22">
        <f t="shared" si="11"/>
        <v>74.95</v>
      </c>
      <c r="CZ6" s="22">
        <f t="shared" si="11"/>
        <v>73.81</v>
      </c>
      <c r="DA6" s="22">
        <f t="shared" si="11"/>
        <v>74.77</v>
      </c>
      <c r="DB6" s="22">
        <f t="shared" si="11"/>
        <v>84.24</v>
      </c>
      <c r="DC6" s="22">
        <f t="shared" si="11"/>
        <v>84.19</v>
      </c>
      <c r="DD6" s="22">
        <f t="shared" si="11"/>
        <v>83.93</v>
      </c>
      <c r="DE6" s="22">
        <f t="shared" si="11"/>
        <v>83.84</v>
      </c>
      <c r="DF6" s="22">
        <f t="shared" si="11"/>
        <v>83.39</v>
      </c>
      <c r="DG6" s="21" t="str">
        <f>IF(DG7="","",IF(DG7="-","【-】","【"&amp;SUBSTITUTE(TEXT(DG7,"#,##0.00"),"-","△")&amp;"】"))</f>
        <v>【89.21】</v>
      </c>
      <c r="DH6" s="22">
        <f>IF(DH7="",NA(),DH7)</f>
        <v>53.16</v>
      </c>
      <c r="DI6" s="22">
        <f t="shared" ref="DI6:DQ6" si="12">IF(DI7="",NA(),DI7)</f>
        <v>53.99</v>
      </c>
      <c r="DJ6" s="22">
        <f t="shared" si="12"/>
        <v>54.27</v>
      </c>
      <c r="DK6" s="22">
        <f t="shared" si="12"/>
        <v>55.41</v>
      </c>
      <c r="DL6" s="22">
        <f t="shared" si="12"/>
        <v>55.65</v>
      </c>
      <c r="DM6" s="22">
        <f t="shared" si="12"/>
        <v>48.83</v>
      </c>
      <c r="DN6" s="22">
        <f t="shared" si="12"/>
        <v>49.96</v>
      </c>
      <c r="DO6" s="22">
        <f t="shared" si="12"/>
        <v>50.82</v>
      </c>
      <c r="DP6" s="22">
        <f t="shared" si="12"/>
        <v>51.82</v>
      </c>
      <c r="DQ6" s="22">
        <f t="shared" si="12"/>
        <v>52.53</v>
      </c>
      <c r="DR6" s="21" t="str">
        <f>IF(DR7="","",IF(DR7="-","【-】","【"&amp;SUBSTITUTE(TEXT(DR7,"#,##0.00"),"-","△")&amp;"】"))</f>
        <v>【52.41】</v>
      </c>
      <c r="DS6" s="22">
        <f>IF(DS7="",NA(),DS7)</f>
        <v>25.5</v>
      </c>
      <c r="DT6" s="22">
        <f t="shared" ref="DT6:EB6" si="13">IF(DT7="",NA(),DT7)</f>
        <v>27.99</v>
      </c>
      <c r="DU6" s="22">
        <f t="shared" si="13"/>
        <v>29.13</v>
      </c>
      <c r="DV6" s="22">
        <f t="shared" si="13"/>
        <v>30.47</v>
      </c>
      <c r="DW6" s="22">
        <f t="shared" si="13"/>
        <v>31.51</v>
      </c>
      <c r="DX6" s="22">
        <f t="shared" si="13"/>
        <v>18.18</v>
      </c>
      <c r="DY6" s="22">
        <f t="shared" si="13"/>
        <v>19.32</v>
      </c>
      <c r="DZ6" s="22">
        <f t="shared" si="13"/>
        <v>21.16</v>
      </c>
      <c r="EA6" s="22">
        <f t="shared" si="13"/>
        <v>22.72</v>
      </c>
      <c r="EB6" s="22">
        <f t="shared" si="13"/>
        <v>24.16</v>
      </c>
      <c r="EC6" s="21" t="str">
        <f>IF(EC7="","",IF(EC7="-","【-】","【"&amp;SUBSTITUTE(TEXT(EC7,"#,##0.00"),"-","△")&amp;"】"))</f>
        <v>【26.78】</v>
      </c>
      <c r="ED6" s="22">
        <f>IF(ED7="",NA(),ED7)</f>
        <v>1.32</v>
      </c>
      <c r="EE6" s="22">
        <f t="shared" ref="EE6:EM6" si="14">IF(EE7="",NA(),EE7)</f>
        <v>0.72</v>
      </c>
      <c r="EF6" s="22">
        <f t="shared" si="14"/>
        <v>0.94</v>
      </c>
      <c r="EG6" s="22">
        <f t="shared" si="14"/>
        <v>1.49</v>
      </c>
      <c r="EH6" s="22">
        <f t="shared" si="14"/>
        <v>1.25</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122190</v>
      </c>
      <c r="D7" s="24">
        <v>46</v>
      </c>
      <c r="E7" s="24">
        <v>1</v>
      </c>
      <c r="F7" s="24">
        <v>0</v>
      </c>
      <c r="G7" s="24">
        <v>1</v>
      </c>
      <c r="H7" s="24" t="s">
        <v>93</v>
      </c>
      <c r="I7" s="24" t="s">
        <v>94</v>
      </c>
      <c r="J7" s="24" t="s">
        <v>95</v>
      </c>
      <c r="K7" s="24" t="s">
        <v>96</v>
      </c>
      <c r="L7" s="24" t="s">
        <v>97</v>
      </c>
      <c r="M7" s="24" t="s">
        <v>98</v>
      </c>
      <c r="N7" s="25" t="s">
        <v>99</v>
      </c>
      <c r="O7" s="25">
        <v>56.74</v>
      </c>
      <c r="P7" s="25">
        <v>15.77</v>
      </c>
      <c r="Q7" s="25">
        <v>2690</v>
      </c>
      <c r="R7" s="25">
        <v>266861</v>
      </c>
      <c r="S7" s="25">
        <v>368.16</v>
      </c>
      <c r="T7" s="25">
        <v>724.85</v>
      </c>
      <c r="U7" s="25">
        <v>41986</v>
      </c>
      <c r="V7" s="25">
        <v>282.45999999999998</v>
      </c>
      <c r="W7" s="25">
        <v>148.63999999999999</v>
      </c>
      <c r="X7" s="25">
        <v>100.48</v>
      </c>
      <c r="Y7" s="25">
        <v>99.37</v>
      </c>
      <c r="Z7" s="25">
        <v>100.01</v>
      </c>
      <c r="AA7" s="25">
        <v>100.23</v>
      </c>
      <c r="AB7" s="25">
        <v>100.2</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166.24</v>
      </c>
      <c r="AU7" s="25">
        <v>159.26</v>
      </c>
      <c r="AV7" s="25">
        <v>155.03</v>
      </c>
      <c r="AW7" s="25">
        <v>164.3</v>
      </c>
      <c r="AX7" s="25">
        <v>168.71</v>
      </c>
      <c r="AY7" s="25">
        <v>327.77</v>
      </c>
      <c r="AZ7" s="25">
        <v>338.02</v>
      </c>
      <c r="BA7" s="25">
        <v>345.94</v>
      </c>
      <c r="BB7" s="25">
        <v>329.7</v>
      </c>
      <c r="BC7" s="25">
        <v>319.99</v>
      </c>
      <c r="BD7" s="25">
        <v>239.69</v>
      </c>
      <c r="BE7" s="25">
        <v>1283.96</v>
      </c>
      <c r="BF7" s="25">
        <v>1283.3499999999999</v>
      </c>
      <c r="BG7" s="25">
        <v>1256.0899999999999</v>
      </c>
      <c r="BH7" s="25">
        <v>1337.11</v>
      </c>
      <c r="BI7" s="25">
        <v>1474.46</v>
      </c>
      <c r="BJ7" s="25">
        <v>397.1</v>
      </c>
      <c r="BK7" s="25">
        <v>379.91</v>
      </c>
      <c r="BL7" s="25">
        <v>386.61</v>
      </c>
      <c r="BM7" s="25">
        <v>381.56</v>
      </c>
      <c r="BN7" s="25">
        <v>365.55</v>
      </c>
      <c r="BO7" s="25">
        <v>264.86</v>
      </c>
      <c r="BP7" s="25">
        <v>35.869999999999997</v>
      </c>
      <c r="BQ7" s="25">
        <v>35.89</v>
      </c>
      <c r="BR7" s="25">
        <v>34.770000000000003</v>
      </c>
      <c r="BS7" s="25">
        <v>34.49</v>
      </c>
      <c r="BT7" s="25">
        <v>32.450000000000003</v>
      </c>
      <c r="BU7" s="25">
        <v>95.79</v>
      </c>
      <c r="BV7" s="25">
        <v>98.3</v>
      </c>
      <c r="BW7" s="25">
        <v>93.82</v>
      </c>
      <c r="BX7" s="25">
        <v>95.04</v>
      </c>
      <c r="BY7" s="25">
        <v>95.42</v>
      </c>
      <c r="BZ7" s="25">
        <v>97.59</v>
      </c>
      <c r="CA7" s="25">
        <v>536.16</v>
      </c>
      <c r="CB7" s="25">
        <v>536.86</v>
      </c>
      <c r="CC7" s="25">
        <v>554.42999999999995</v>
      </c>
      <c r="CD7" s="25">
        <v>562.63</v>
      </c>
      <c r="CE7" s="25">
        <v>603.62</v>
      </c>
      <c r="CF7" s="25">
        <v>171.13</v>
      </c>
      <c r="CG7" s="25">
        <v>173.7</v>
      </c>
      <c r="CH7" s="25">
        <v>178.94</v>
      </c>
      <c r="CI7" s="25">
        <v>180.19</v>
      </c>
      <c r="CJ7" s="25">
        <v>184.25</v>
      </c>
      <c r="CK7" s="25">
        <v>181.66</v>
      </c>
      <c r="CL7" s="25">
        <v>51.79</v>
      </c>
      <c r="CM7" s="25">
        <v>50.68</v>
      </c>
      <c r="CN7" s="25">
        <v>51.54</v>
      </c>
      <c r="CO7" s="25">
        <v>52.82</v>
      </c>
      <c r="CP7" s="25">
        <v>52.69</v>
      </c>
      <c r="CQ7" s="25">
        <v>60.12</v>
      </c>
      <c r="CR7" s="25">
        <v>60.34</v>
      </c>
      <c r="CS7" s="25">
        <v>59.54</v>
      </c>
      <c r="CT7" s="25">
        <v>59.26</v>
      </c>
      <c r="CU7" s="25">
        <v>60.44</v>
      </c>
      <c r="CV7" s="25">
        <v>60.21</v>
      </c>
      <c r="CW7" s="25">
        <v>74.63</v>
      </c>
      <c r="CX7" s="25">
        <v>75.23</v>
      </c>
      <c r="CY7" s="25">
        <v>74.95</v>
      </c>
      <c r="CZ7" s="25">
        <v>73.81</v>
      </c>
      <c r="DA7" s="25">
        <v>74.77</v>
      </c>
      <c r="DB7" s="25">
        <v>84.24</v>
      </c>
      <c r="DC7" s="25">
        <v>84.19</v>
      </c>
      <c r="DD7" s="25">
        <v>83.93</v>
      </c>
      <c r="DE7" s="25">
        <v>83.84</v>
      </c>
      <c r="DF7" s="25">
        <v>83.39</v>
      </c>
      <c r="DG7" s="25">
        <v>89.21</v>
      </c>
      <c r="DH7" s="25">
        <v>53.16</v>
      </c>
      <c r="DI7" s="25">
        <v>53.99</v>
      </c>
      <c r="DJ7" s="25">
        <v>54.27</v>
      </c>
      <c r="DK7" s="25">
        <v>55.41</v>
      </c>
      <c r="DL7" s="25">
        <v>55.65</v>
      </c>
      <c r="DM7" s="25">
        <v>48.83</v>
      </c>
      <c r="DN7" s="25">
        <v>49.96</v>
      </c>
      <c r="DO7" s="25">
        <v>50.82</v>
      </c>
      <c r="DP7" s="25">
        <v>51.82</v>
      </c>
      <c r="DQ7" s="25">
        <v>52.53</v>
      </c>
      <c r="DR7" s="25">
        <v>52.41</v>
      </c>
      <c r="DS7" s="25">
        <v>25.5</v>
      </c>
      <c r="DT7" s="25">
        <v>27.99</v>
      </c>
      <c r="DU7" s="25">
        <v>29.13</v>
      </c>
      <c r="DV7" s="25">
        <v>30.47</v>
      </c>
      <c r="DW7" s="25">
        <v>31.51</v>
      </c>
      <c r="DX7" s="25">
        <v>18.18</v>
      </c>
      <c r="DY7" s="25">
        <v>19.32</v>
      </c>
      <c r="DZ7" s="25">
        <v>21.16</v>
      </c>
      <c r="EA7" s="25">
        <v>22.72</v>
      </c>
      <c r="EB7" s="25">
        <v>24.16</v>
      </c>
      <c r="EC7" s="25">
        <v>26.78</v>
      </c>
      <c r="ED7" s="25">
        <v>1.32</v>
      </c>
      <c r="EE7" s="25">
        <v>0.72</v>
      </c>
      <c r="EF7" s="25">
        <v>0.94</v>
      </c>
      <c r="EG7" s="25">
        <v>1.49</v>
      </c>
      <c r="EH7" s="25">
        <v>1.25</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千葉県</cp:lastModifiedBy>
  <cp:lastPrinted>2026-01-21T23:32:24Z</cp:lastPrinted>
  <dcterms:created xsi:type="dcterms:W3CDTF">2026-01-23T01:13:03Z</dcterms:created>
  <dcterms:modified xsi:type="dcterms:W3CDTF">2026-03-05T04:08:59Z</dcterms:modified>
</cp:coreProperties>
</file>