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077C9A94-6970-4C9F-B973-9E60DAFF7E1C}" xr6:coauthVersionLast="47" xr6:coauthVersionMax="47" xr10:uidLastSave="{00000000-0000-0000-0000-000000000000}"/>
  <workbookProtection workbookAlgorithmName="SHA-512" workbookHashValue="Y2yh4jCVHs27glB79BK2ouRw1qS2C7vAmcCbn5zKRJIhp/Fm8Q6LfXdlwO0KseqYSg/VKfI7o+4wMAcZRfyZgQ==" workbookSaltValue="AaZSW0s3YNkNtmqOEJsL1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F85" i="4"/>
  <c r="BB10" i="4"/>
  <c r="AT10" i="4"/>
  <c r="AL10"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<sst xmlns="http://schemas.openxmlformats.org/spreadsheetml/2006/main" count="228" uniqueCount="113">
  <si>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</si>
  <si>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</si>
  <si>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</si>
  <si>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</si>
  <si>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</si>
  <si>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</si>
  <si>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</si>
  <si>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</si>
  <si>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</si>
  <si>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</si>
  <si>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</si>
  <si>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</si>
  <si>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</si>
  <si>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</si>
  <si>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</si>
  <si>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</si>
  <si>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</si>
  <si>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</si>
  <si>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</si>
  <si>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</si>
  <si>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</si>
  <si>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</si>
  <si>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</si>
  <si>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</si>
  <si>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</si>
  <si>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</si>
  <si>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</si>
  <si>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</si>
  <si>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</si>
  <si>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</si>
  <si>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</si>
  <si>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</si>
  <si>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</si>
  <si>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</si>
  <si>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</si>
  <si>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</si>
  <si>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</si>
  <si>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</si>
  <si>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</si>
  <si>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</si>
  <si>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</si>
  <si>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</si>
  <si>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</si>
  <si>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</si>
  <si>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</si>
  <si>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</si>
  <si>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</si>
  <si>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</si>
  <si>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</si>
  <si>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</si>
  <si>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</si>
  <si>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</si>
  <si>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</si>
  <si>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</si>
  <si>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</si>
  <si>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</si>
  <si>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</si>
  <si>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</si>
  <si>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</si>
  <si>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</si>
  <si>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</si>
  <si>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</si>
  <si>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</si>
  <si>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</si>
  <si>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</si>
  <si>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</si>
  <si>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</si>
  <si>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</si>
  <si>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</si>
  <si>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</si>
  <si>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</si>
  <si>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</si>
  <si>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</si>
  <si>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</si>
  <si>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</si>
  <si>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</si>
  <si>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</si>
  <si>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</si>
  <si>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</si>
  <si>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</si>
  <si>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</si>
  <si>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</si>
  <si>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</si>
  <si>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</si>
  <si>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</si>
  <si>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</si>
  <si>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</si>
  <si>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</si>
  <si>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</si>
  <si>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</si>
  <si>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</si>
  <si>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</si>
  <si>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</si>
  <si>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勝浦市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</si>
  <si>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</si>
  <si>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</si>
  <si>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</si>
  <si>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</si>
  <si>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</si>
  <si>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</si>
  <si>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</si>
  <si>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</si>
  <si>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</si>
  <si>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</si>
  <si>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</si>
  <si>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</si>
  <si>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</si>
  <si>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</si>
  <si>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</si>
  <si>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</si>
  <si>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有形固定資産減価償却率は62.95％、管路経年化率は38.19％と、いずれも類似団体平均を上回り、施設の老朽化が顕著です。
　特に管路の老朽化は深刻ですが、令和6年度の管路更新率は0.77％へと改善し、平均値の0.39％を上回りました。
　しかしながら、高い経年化率を踏まえると更新完了には長期間を要します。
　安心・安全な給水を確保するため、引き続き事業費の平準化を図りつつ、優先順位に基づいた計画的な更新と耐震化を着実に進める必要があります。</t>
    <phoneticPr fontId="4"/>
  </si>
  <si>
    <t>　令和6年度における経常収支比率は97.04％であり、経営の健全性を示す目安である100％を下回っています。
  これは類似団体平均(105.08％)と比較しても低く、単年度収支が赤字傾向にあることを示しており、経営改善が必要な状況です。 
　この要因の一つとして、給水原価の高さが挙げられます。勝浦市の給水原価は360.58円と、類似団体平均(202.75円)を大幅に上回っています。
  一方で、施設利用率は31.73％にとどまり、類似団体平均の55.47％と比べて低い水準です。
  これは、給水能力に対して実際の配水量が少なく、施設が過大であることを示唆しており、これが高い給水原価の要因となっていると考えられます。 
　料金回収率は86.90％であり、給水収益のみで給水費用を賄えていない状態ですが、流動比率は893.82％と高く、短期的な支払能力や資金の流動性は十分に確保されてます。
　今後は、高い流動資産を活用しつつも、施設利用率の向上やダウンサイジングによるコスト削減を進め、経常収支比率を100％以上に回復させることが求められます。</t>
    <rPh sb="305" eb="306">
      <t>カンガ</t>
    </rPh>
    <phoneticPr fontId="4"/>
  </si>
  <si>
    <t>　勝浦市の水道事業は、施設利用率が31.73％と低く、過大な施設規模が高い給水原価の要因となり、経常収支比率は赤字傾向にあります。
  令和7年4月1日よりいすみ市・大多喜町・御宿町との水道事業が統合されました。
　統合により、単独では困難だった施設の統廃合や最適配置（ダウンサイジング）を圏域全体で進めることで、重複投資の解消と固定費の大幅な削減が見込まれます。
　また、豊富な手元資金（高い流動比率）を背景に、広域的な老朽管路更新を戦略的に進めることで、人口減少下においても持続可能で効率的な水道システムの構築に努めます。</t>
    <rPh sb="98" eb="100">
      <t>トウゴウ</t>
    </rPh>
    <rPh sb="108" eb="110">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</si>
</sst>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0.11</c:v>
                </c:pt>
                <c:pt idx="2">
                  <c:v>7.0000000000000007E-2</c:v>
                </c:pt>
                <c:pt idx="3">
                  <c:v>7.0000000000000007E-2</c:v>
                </c:pt>
                <c:pt idx="4">
                  <c:v>0.77</c:v>
                </c:pt>
              </c:numCache>
            </c:numRef>
          </c:val>
          <c:extLst>
            <c:ext xmlns:c16="http://schemas.microsoft.com/office/drawing/2014/chart" uri="{C3380CC4-5D6E-409C-BE32-E72D297353CC}">
              <c16:uniqueId val="{00000000-6B1E-4B6B-916A-73F4BB3BEE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0.39</c:v>
                </c:pt>
              </c:numCache>
            </c:numRef>
          </c:val>
          <c:smooth val="0"/>
          <c:extLst>
            <c:ext xmlns:c16="http://schemas.microsoft.com/office/drawing/2014/chart" uri="{C3380CC4-5D6E-409C-BE32-E72D297353CC}">
              <c16:uniqueId val="{00000001-6B1E-4B6B-916A-73F4BB3BEE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33.590000000000003</c:v>
                </c:pt>
                <c:pt idx="1">
                  <c:v>34.31</c:v>
                </c:pt>
                <c:pt idx="2">
                  <c:v>34.25</c:v>
                </c:pt>
                <c:pt idx="3">
                  <c:v>34.18</c:v>
                </c:pt>
                <c:pt idx="4">
                  <c:v>31.73</c:v>
                </c:pt>
              </c:numCache>
            </c:numRef>
          </c:val>
          <c:extLst>
            <c:ext xmlns:c16="http://schemas.microsoft.com/office/drawing/2014/chart" uri="{C3380CC4-5D6E-409C-BE32-E72D297353CC}">
              <c16:uniqueId val="{00000000-E253-4837-BE82-9341582903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55.47</c:v>
                </c:pt>
              </c:numCache>
            </c:numRef>
          </c:val>
          <c:smooth val="0"/>
          <c:extLst>
            <c:ext xmlns:c16="http://schemas.microsoft.com/office/drawing/2014/chart" uri="{C3380CC4-5D6E-409C-BE32-E72D297353CC}">
              <c16:uniqueId val="{00000001-E253-4837-BE82-9341582903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71.73</c:v>
                </c:pt>
                <c:pt idx="1">
                  <c:v>69.010000000000005</c:v>
                </c:pt>
                <c:pt idx="2">
                  <c:v>69.569999999999993</c:v>
                </c:pt>
                <c:pt idx="3">
                  <c:v>68.150000000000006</c:v>
                </c:pt>
                <c:pt idx="4">
                  <c:v>71.56</c:v>
                </c:pt>
              </c:numCache>
            </c:numRef>
          </c:val>
          <c:extLst>
            <c:ext xmlns:c16="http://schemas.microsoft.com/office/drawing/2014/chart" uri="{C3380CC4-5D6E-409C-BE32-E72D297353CC}">
              <c16:uniqueId val="{00000000-A1C3-4587-8A27-0BABF465DE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76.97</c:v>
                </c:pt>
              </c:numCache>
            </c:numRef>
          </c:val>
          <c:smooth val="0"/>
          <c:extLst>
            <c:ext xmlns:c16="http://schemas.microsoft.com/office/drawing/2014/chart" uri="{C3380CC4-5D6E-409C-BE32-E72D297353CC}">
              <c16:uniqueId val="{00000001-A1C3-4587-8A27-0BABF465DE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93.27</c:v>
                </c:pt>
                <c:pt idx="1">
                  <c:v>97.83</c:v>
                </c:pt>
                <c:pt idx="2">
                  <c:v>106.5</c:v>
                </c:pt>
                <c:pt idx="3">
                  <c:v>94.26</c:v>
                </c:pt>
                <c:pt idx="4">
                  <c:v>97.04</c:v>
                </c:pt>
              </c:numCache>
            </c:numRef>
          </c:val>
          <c:extLst>
            <c:ext xmlns:c16="http://schemas.microsoft.com/office/drawing/2014/chart" uri="{C3380CC4-5D6E-409C-BE32-E72D297353CC}">
              <c16:uniqueId val="{00000000-42C0-4578-B70D-FE6001217F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105.08</c:v>
                </c:pt>
              </c:numCache>
            </c:numRef>
          </c:val>
          <c:smooth val="0"/>
          <c:extLst>
            <c:ext xmlns:c16="http://schemas.microsoft.com/office/drawing/2014/chart" uri="{C3380CC4-5D6E-409C-BE32-E72D297353CC}">
              <c16:uniqueId val="{00000001-42C0-4578-B70D-FE6001217F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58.04</c:v>
                </c:pt>
                <c:pt idx="1">
                  <c:v>59.48</c:v>
                </c:pt>
                <c:pt idx="2">
                  <c:v>60.92</c:v>
                </c:pt>
                <c:pt idx="3">
                  <c:v>62.09</c:v>
                </c:pt>
                <c:pt idx="4">
                  <c:v>62.95</c:v>
                </c:pt>
              </c:numCache>
            </c:numRef>
          </c:val>
          <c:extLst>
            <c:ext xmlns:c16="http://schemas.microsoft.com/office/drawing/2014/chart" uri="{C3380CC4-5D6E-409C-BE32-E72D297353CC}">
              <c16:uniqueId val="{00000000-00FB-4891-B7AB-18E9DA52BB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52.87</c:v>
                </c:pt>
              </c:numCache>
            </c:numRef>
          </c:val>
          <c:smooth val="0"/>
          <c:extLst>
            <c:ext xmlns:c16="http://schemas.microsoft.com/office/drawing/2014/chart" uri="{C3380CC4-5D6E-409C-BE32-E72D297353CC}">
              <c16:uniqueId val="{00000001-00FB-4891-B7AB-18E9DA52BB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35.229999999999997</c:v>
                </c:pt>
                <c:pt idx="1">
                  <c:v>35.69</c:v>
                </c:pt>
                <c:pt idx="2">
                  <c:v>36.14</c:v>
                </c:pt>
                <c:pt idx="3">
                  <c:v>36.130000000000003</c:v>
                </c:pt>
                <c:pt idx="4">
                  <c:v>38.19</c:v>
                </c:pt>
              </c:numCache>
            </c:numRef>
          </c:val>
          <c:extLst>
            <c:ext xmlns:c16="http://schemas.microsoft.com/office/drawing/2014/chart" uri="{C3380CC4-5D6E-409C-BE32-E72D297353CC}">
              <c16:uniqueId val="{00000000-387A-47F0-B597-7CB97A9FB1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26.86</c:v>
                </c:pt>
              </c:numCache>
            </c:numRef>
          </c:val>
          <c:smooth val="0"/>
          <c:extLst>
            <c:ext xmlns:c16="http://schemas.microsoft.com/office/drawing/2014/chart" uri="{C3380CC4-5D6E-409C-BE32-E72D297353CC}">
              <c16:uniqueId val="{00000001-387A-47F0-B597-7CB97A9FB1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C9-4230-87D7-B9DFCA172B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10.8</c:v>
                </c:pt>
              </c:numCache>
            </c:numRef>
          </c:val>
          <c:smooth val="0"/>
          <c:extLst>
            <c:ext xmlns:c16="http://schemas.microsoft.com/office/drawing/2014/chart" uri="{C3380CC4-5D6E-409C-BE32-E72D297353CC}">
              <c16:uniqueId val="{00000001-2BC9-4230-87D7-B9DFCA172B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303.93</c:v>
                </c:pt>
                <c:pt idx="1">
                  <c:v>558.13</c:v>
                </c:pt>
                <c:pt idx="2">
                  <c:v>856.89</c:v>
                </c:pt>
                <c:pt idx="3">
                  <c:v>735.09</c:v>
                </c:pt>
                <c:pt idx="4">
                  <c:v>893.82</c:v>
                </c:pt>
              </c:numCache>
            </c:numRef>
          </c:val>
          <c:extLst>
            <c:ext xmlns:c16="http://schemas.microsoft.com/office/drawing/2014/chart" uri="{C3380CC4-5D6E-409C-BE32-E72D297353CC}">
              <c16:uniqueId val="{00000000-2259-4BCA-A54E-B62B824D3F0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362.35</c:v>
                </c:pt>
              </c:numCache>
            </c:numRef>
          </c:val>
          <c:smooth val="0"/>
          <c:extLst>
            <c:ext xmlns:c16="http://schemas.microsoft.com/office/drawing/2014/chart" uri="{C3380CC4-5D6E-409C-BE32-E72D297353CC}">
              <c16:uniqueId val="{00000001-2259-4BCA-A54E-B62B824D3F0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331.52</c:v>
                </c:pt>
                <c:pt idx="1">
                  <c:v>295.25</c:v>
                </c:pt>
                <c:pt idx="2">
                  <c:v>303.32</c:v>
                </c:pt>
                <c:pt idx="3">
                  <c:v>290.99</c:v>
                </c:pt>
                <c:pt idx="4">
                  <c:v>298.85000000000002</c:v>
                </c:pt>
              </c:numCache>
            </c:numRef>
          </c:val>
          <c:extLst>
            <c:ext xmlns:c16="http://schemas.microsoft.com/office/drawing/2014/chart" uri="{C3380CC4-5D6E-409C-BE32-E72D297353CC}">
              <c16:uniqueId val="{00000000-C807-4E35-B0BA-4A09B6BC62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429.24</c:v>
                </c:pt>
              </c:numCache>
            </c:numRef>
          </c:val>
          <c:smooth val="0"/>
          <c:extLst>
            <c:ext xmlns:c16="http://schemas.microsoft.com/office/drawing/2014/chart" uri="{C3380CC4-5D6E-409C-BE32-E72D297353CC}">
              <c16:uniqueId val="{00000001-C807-4E35-B0BA-4A09B6BC62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84.4</c:v>
                </c:pt>
                <c:pt idx="1">
                  <c:v>90.49</c:v>
                </c:pt>
                <c:pt idx="2">
                  <c:v>85.51</c:v>
                </c:pt>
                <c:pt idx="3">
                  <c:v>86.87</c:v>
                </c:pt>
                <c:pt idx="4">
                  <c:v>86.9</c:v>
                </c:pt>
              </c:numCache>
            </c:numRef>
          </c:val>
          <c:extLst>
            <c:ext xmlns:c16="http://schemas.microsoft.com/office/drawing/2014/chart" uri="{C3380CC4-5D6E-409C-BE32-E72D297353CC}">
              <c16:uniqueId val="{00000000-B099-47BA-AE35-73CCC8DCF4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90.78</c:v>
                </c:pt>
              </c:numCache>
            </c:numRef>
          </c:val>
          <c:smooth val="0"/>
          <c:extLst>
            <c:ext xmlns:c16="http://schemas.microsoft.com/office/drawing/2014/chart" uri="{C3380CC4-5D6E-409C-BE32-E72D297353CC}">
              <c16:uniqueId val="{00000001-B099-47BA-AE35-73CCC8DCF4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338.85</c:v>
                </c:pt>
                <c:pt idx="1">
                  <c:v>348.17</c:v>
                </c:pt>
                <c:pt idx="2">
                  <c:v>344.24</c:v>
                </c:pt>
                <c:pt idx="3">
                  <c:v>357.74</c:v>
                </c:pt>
                <c:pt idx="4">
                  <c:v>360.58</c:v>
                </c:pt>
              </c:numCache>
            </c:numRef>
          </c:val>
          <c:extLst>
            <c:ext xmlns:c16="http://schemas.microsoft.com/office/drawing/2014/chart" uri="{C3380CC4-5D6E-409C-BE32-E72D297353CC}">
              <c16:uniqueId val="{00000000-6D90-424B-96D7-14B6C324B0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202.75</c:v>
                </c:pt>
              </c:numCache>
            </c:numRef>
          </c:val>
          <c:smooth val="0"/>
          <c:extLst>
            <c:ext xmlns:c16="http://schemas.microsoft.com/office/drawing/2014/chart" uri="{C3380CC4-5D6E-409C-BE32-E72D297353CC}">
              <c16:uniqueId val="{00000001-6D90-424B-96D7-14B6C324B0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49"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勝浦市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15213</v>
      </c>
      <c r="AM8" s="44"/>
      <c r="AN8" s="44"/>
      <c r="AO8" s="44"/>
      <c r="AP8" s="44"/>
      <c r="AQ8" s="44"/>
      <c r="AR8" s="44"/>
      <c r="AS8" s="44"/>
      <c r="AT8" s="45">
        <f>データ!$S$6</f>
        <v>93.96</v>
      </c>
      <c r="AU8" s="46"/>
      <c r="AV8" s="46"/>
      <c r="AW8" s="46"/>
      <c r="AX8" s="46"/>
      <c r="AY8" s="46"/>
      <c r="AZ8" s="46"/>
      <c r="BA8" s="46"/>
      <c r="BB8" s="47">
        <f>データ!$T$6</f>
        <v>161.91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63.17</v>
      </c>
      <c r="J10" s="46"/>
      <c r="K10" s="46"/>
      <c r="L10" s="46"/>
      <c r="M10" s="46"/>
      <c r="N10" s="46"/>
      <c r="O10" s="80"/>
      <c r="P10" s="47">
        <f>データ!$P$6</f>
        <v>98.73</v>
      </c>
      <c r="Q10" s="47"/>
      <c r="R10" s="47"/>
      <c r="S10" s="47"/>
      <c r="T10" s="47"/>
      <c r="U10" s="47"/>
      <c r="V10" s="47"/>
      <c r="W10" s="44">
        <f>データ!$Q$6</f>
        <v>4862</v>
      </c>
      <c r="X10" s="44"/>
      <c r="Y10" s="44"/>
      <c r="Z10" s="44"/>
      <c r="AA10" s="44"/>
      <c r="AB10" s="44"/>
      <c r="AC10" s="44"/>
      <c r="AD10" s="2"/>
      <c r="AE10" s="2"/>
      <c r="AF10" s="2"/>
      <c r="AG10" s="2"/>
      <c r="AH10" s="2"/>
      <c r="AI10" s="2"/>
      <c r="AJ10" s="2"/>
      <c r="AK10" s="2"/>
      <c r="AL10" s="44">
        <f>データ!$U$6</f>
        <v>14839</v>
      </c>
      <c r="AM10" s="44"/>
      <c r="AN10" s="44"/>
      <c r="AO10" s="44"/>
      <c r="AP10" s="44"/>
      <c r="AQ10" s="44"/>
      <c r="AR10" s="44"/>
      <c r="AS10" s="44"/>
      <c r="AT10" s="45">
        <f>データ!$V$6</f>
        <v>93.96</v>
      </c>
      <c r="AU10" s="46"/>
      <c r="AV10" s="46"/>
      <c r="AW10" s="46"/>
      <c r="AX10" s="46"/>
      <c r="AY10" s="46"/>
      <c r="AZ10" s="46"/>
      <c r="BA10" s="46"/>
      <c r="BB10" s="47">
        <f>データ!$W$6</f>
        <v>157.93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SUvkDDiiC2f/nccNwunnQ133U8pToGn2WjfIHie2kDuXpHk3jH1L+pddOD/ayAbX9+krrYQnMCUWbe0S38MKA==" saltValue="6nzWCfqNQpqHrhI+GezF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122181</v>
      </c>
      <c r="D6" s="20">
        <f t="shared" si="3"/>
        <v>46</v>
      </c>
      <c r="E6" s="20">
        <f t="shared" si="3"/>
        <v>1</v>
      </c>
      <c r="F6" s="20">
        <f t="shared" si="3"/>
        <v>0</v>
      </c>
      <c r="G6" s="20">
        <f t="shared" si="3"/>
        <v>1</v>
      </c>
      <c r="H6" s="20" t="str">
        <f t="shared" si="3"/>
        <v>千葉県　勝浦市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63.17</v>
      </c>
      <c r="P6" s="21">
        <f t="shared" si="3"/>
        <v>98.73</v>
      </c>
      <c r="Q6" s="21">
        <f t="shared" si="3"/>
        <v>4862</v>
      </c>
      <c r="R6" s="21">
        <f t="shared" si="3"/>
        <v>15213</v>
      </c>
      <c r="S6" s="21">
        <f t="shared" si="3"/>
        <v>93.96</v>
      </c>
      <c r="T6" s="21">
        <f t="shared" si="3"/>
        <v>161.91</v>
      </c>
      <c r="U6" s="21">
        <f t="shared" si="3"/>
        <v>14839</v>
      </c>
      <c r="V6" s="21">
        <f t="shared" si="3"/>
        <v>93.96</v>
      </c>
      <c r="W6" s="21">
        <f t="shared" si="3"/>
        <v>157.93</v>
      </c>
      <c r="X6" s="22">
        <f>IF(X7="",NA(),X7)</f>
        <v>93.27</v>
      </c>
      <c r="Y6" s="22">
        <f t="shared" ref="Y6:AG6" si="4">IF(Y7="",NA(),Y7)</f>
        <v>97.83</v>
      </c>
      <c r="Z6" s="22">
        <f t="shared" si="4"/>
        <v>106.5</v>
      </c>
      <c r="AA6" s="22">
        <f t="shared" si="4"/>
        <v>94.26</v>
      </c>
      <c r="AB6" s="22">
        <f t="shared" si="4"/>
        <v>97.04</v>
      </c>
      <c r="AC6" s="22">
        <f t="shared" si="4"/>
        <v>108.35</v>
      </c>
      <c r="AD6" s="22">
        <f t="shared" si="4"/>
        <v>108.84</v>
      </c>
      <c r="AE6" s="22">
        <f t="shared" si="4"/>
        <v>105.92</v>
      </c>
      <c r="AF6" s="22">
        <f t="shared" si="4"/>
        <v>106.01</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10.8</v>
      </c>
      <c r="AS6" s="21" t="str">
        <f>IF(AS7="","",IF(AS7="-","【-】","【"&amp;SUBSTITUTE(TEXT(AS7,"#,##0.00"),"-","△")&amp;"】"))</f>
        <v>【1.61】</v>
      </c>
      <c r="AT6" s="22">
        <f>IF(AT7="",NA(),AT7)</f>
        <v>303.93</v>
      </c>
      <c r="AU6" s="22">
        <f t="shared" ref="AU6:BC6" si="6">IF(AU7="",NA(),AU7)</f>
        <v>558.13</v>
      </c>
      <c r="AV6" s="22">
        <f t="shared" si="6"/>
        <v>856.89</v>
      </c>
      <c r="AW6" s="22">
        <f t="shared" si="6"/>
        <v>735.09</v>
      </c>
      <c r="AX6" s="22">
        <f t="shared" si="6"/>
        <v>893.82</v>
      </c>
      <c r="AY6" s="22">
        <f t="shared" si="6"/>
        <v>367.55</v>
      </c>
      <c r="AZ6" s="22">
        <f t="shared" si="6"/>
        <v>378.56</v>
      </c>
      <c r="BA6" s="22">
        <f t="shared" si="6"/>
        <v>364.46</v>
      </c>
      <c r="BB6" s="22">
        <f t="shared" si="6"/>
        <v>338.89</v>
      </c>
      <c r="BC6" s="22">
        <f t="shared" si="6"/>
        <v>362.35</v>
      </c>
      <c r="BD6" s="21" t="str">
        <f>IF(BD7="","",IF(BD7="-","【-】","【"&amp;SUBSTITUTE(TEXT(BD7,"#,##0.00"),"-","△")&amp;"】"))</f>
        <v>【239.69】</v>
      </c>
      <c r="BE6" s="22">
        <f>IF(BE7="",NA(),BE7)</f>
        <v>331.52</v>
      </c>
      <c r="BF6" s="22">
        <f t="shared" ref="BF6:BN6" si="7">IF(BF7="",NA(),BF7)</f>
        <v>295.25</v>
      </c>
      <c r="BG6" s="22">
        <f t="shared" si="7"/>
        <v>303.32</v>
      </c>
      <c r="BH6" s="22">
        <f t="shared" si="7"/>
        <v>290.99</v>
      </c>
      <c r="BI6" s="22">
        <f t="shared" si="7"/>
        <v>298.85000000000002</v>
      </c>
      <c r="BJ6" s="22">
        <f t="shared" si="7"/>
        <v>418.68</v>
      </c>
      <c r="BK6" s="22">
        <f t="shared" si="7"/>
        <v>395.68</v>
      </c>
      <c r="BL6" s="22">
        <f t="shared" si="7"/>
        <v>403.72</v>
      </c>
      <c r="BM6" s="22">
        <f t="shared" si="7"/>
        <v>400.21</v>
      </c>
      <c r="BN6" s="22">
        <f t="shared" si="7"/>
        <v>429.24</v>
      </c>
      <c r="BO6" s="21" t="str">
        <f>IF(BO7="","",IF(BO7="-","【-】","【"&amp;SUBSTITUTE(TEXT(BO7,"#,##0.00"),"-","△")&amp;"】"))</f>
        <v>【264.86】</v>
      </c>
      <c r="BP6" s="22">
        <f>IF(BP7="",NA(),BP7)</f>
        <v>84.4</v>
      </c>
      <c r="BQ6" s="22">
        <f t="shared" ref="BQ6:BY6" si="8">IF(BQ7="",NA(),BQ7)</f>
        <v>90.49</v>
      </c>
      <c r="BR6" s="22">
        <f t="shared" si="8"/>
        <v>85.51</v>
      </c>
      <c r="BS6" s="22">
        <f t="shared" si="8"/>
        <v>86.87</v>
      </c>
      <c r="BT6" s="22">
        <f t="shared" si="8"/>
        <v>86.9</v>
      </c>
      <c r="BU6" s="22">
        <f t="shared" si="8"/>
        <v>94.78</v>
      </c>
      <c r="BV6" s="22">
        <f t="shared" si="8"/>
        <v>97.59</v>
      </c>
      <c r="BW6" s="22">
        <f t="shared" si="8"/>
        <v>92.17</v>
      </c>
      <c r="BX6" s="22">
        <f t="shared" si="8"/>
        <v>92.83</v>
      </c>
      <c r="BY6" s="22">
        <f t="shared" si="8"/>
        <v>90.78</v>
      </c>
      <c r="BZ6" s="21" t="str">
        <f>IF(BZ7="","",IF(BZ7="-","【-】","【"&amp;SUBSTITUTE(TEXT(BZ7,"#,##0.00"),"-","△")&amp;"】"))</f>
        <v>【97.59】</v>
      </c>
      <c r="CA6" s="22">
        <f>IF(CA7="",NA(),CA7)</f>
        <v>338.85</v>
      </c>
      <c r="CB6" s="22">
        <f t="shared" ref="CB6:CJ6" si="9">IF(CB7="",NA(),CB7)</f>
        <v>348.17</v>
      </c>
      <c r="CC6" s="22">
        <f t="shared" si="9"/>
        <v>344.24</v>
      </c>
      <c r="CD6" s="22">
        <f t="shared" si="9"/>
        <v>357.74</v>
      </c>
      <c r="CE6" s="22">
        <f t="shared" si="9"/>
        <v>360.58</v>
      </c>
      <c r="CF6" s="22">
        <f t="shared" si="9"/>
        <v>181.3</v>
      </c>
      <c r="CG6" s="22">
        <f t="shared" si="9"/>
        <v>181.71</v>
      </c>
      <c r="CH6" s="22">
        <f t="shared" si="9"/>
        <v>188.51</v>
      </c>
      <c r="CI6" s="22">
        <f t="shared" si="9"/>
        <v>189.43</v>
      </c>
      <c r="CJ6" s="22">
        <f t="shared" si="9"/>
        <v>202.75</v>
      </c>
      <c r="CK6" s="21" t="str">
        <f>IF(CK7="","",IF(CK7="-","【-】","【"&amp;SUBSTITUTE(TEXT(CK7,"#,##0.00"),"-","△")&amp;"】"))</f>
        <v>【181.66】</v>
      </c>
      <c r="CL6" s="22">
        <f>IF(CL7="",NA(),CL7)</f>
        <v>33.590000000000003</v>
      </c>
      <c r="CM6" s="22">
        <f t="shared" ref="CM6:CU6" si="10">IF(CM7="",NA(),CM7)</f>
        <v>34.31</v>
      </c>
      <c r="CN6" s="22">
        <f t="shared" si="10"/>
        <v>34.25</v>
      </c>
      <c r="CO6" s="22">
        <f t="shared" si="10"/>
        <v>34.18</v>
      </c>
      <c r="CP6" s="22">
        <f t="shared" si="10"/>
        <v>31.73</v>
      </c>
      <c r="CQ6" s="22">
        <f t="shared" si="10"/>
        <v>55.89</v>
      </c>
      <c r="CR6" s="22">
        <f t="shared" si="10"/>
        <v>55.72</v>
      </c>
      <c r="CS6" s="22">
        <f t="shared" si="10"/>
        <v>55.31</v>
      </c>
      <c r="CT6" s="22">
        <f t="shared" si="10"/>
        <v>55.14</v>
      </c>
      <c r="CU6" s="22">
        <f t="shared" si="10"/>
        <v>55.47</v>
      </c>
      <c r="CV6" s="21" t="str">
        <f>IF(CV7="","",IF(CV7="-","【-】","【"&amp;SUBSTITUTE(TEXT(CV7,"#,##0.00"),"-","△")&amp;"】"))</f>
        <v>【60.21】</v>
      </c>
      <c r="CW6" s="22">
        <f>IF(CW7="",NA(),CW7)</f>
        <v>71.73</v>
      </c>
      <c r="CX6" s="22">
        <f t="shared" ref="CX6:DF6" si="11">IF(CX7="",NA(),CX7)</f>
        <v>69.010000000000005</v>
      </c>
      <c r="CY6" s="22">
        <f t="shared" si="11"/>
        <v>69.569999999999993</v>
      </c>
      <c r="CZ6" s="22">
        <f t="shared" si="11"/>
        <v>68.150000000000006</v>
      </c>
      <c r="DA6" s="22">
        <f t="shared" si="11"/>
        <v>71.56</v>
      </c>
      <c r="DB6" s="22">
        <f t="shared" si="11"/>
        <v>81.27</v>
      </c>
      <c r="DC6" s="22">
        <f t="shared" si="11"/>
        <v>81.260000000000005</v>
      </c>
      <c r="DD6" s="22">
        <f t="shared" si="11"/>
        <v>80.36</v>
      </c>
      <c r="DE6" s="22">
        <f t="shared" si="11"/>
        <v>80.13</v>
      </c>
      <c r="DF6" s="22">
        <f t="shared" si="11"/>
        <v>76.97</v>
      </c>
      <c r="DG6" s="21" t="str">
        <f>IF(DG7="","",IF(DG7="-","【-】","【"&amp;SUBSTITUTE(TEXT(DG7,"#,##0.00"),"-","△")&amp;"】"))</f>
        <v>【89.21】</v>
      </c>
      <c r="DH6" s="22">
        <f>IF(DH7="",NA(),DH7)</f>
        <v>58.04</v>
      </c>
      <c r="DI6" s="22">
        <f t="shared" ref="DI6:DQ6" si="12">IF(DI7="",NA(),DI7)</f>
        <v>59.48</v>
      </c>
      <c r="DJ6" s="22">
        <f t="shared" si="12"/>
        <v>60.92</v>
      </c>
      <c r="DK6" s="22">
        <f t="shared" si="12"/>
        <v>62.09</v>
      </c>
      <c r="DL6" s="22">
        <f t="shared" si="12"/>
        <v>62.95</v>
      </c>
      <c r="DM6" s="22">
        <f t="shared" si="12"/>
        <v>50.63</v>
      </c>
      <c r="DN6" s="22">
        <f t="shared" si="12"/>
        <v>51.29</v>
      </c>
      <c r="DO6" s="22">
        <f t="shared" si="12"/>
        <v>52.2</v>
      </c>
      <c r="DP6" s="22">
        <f t="shared" si="12"/>
        <v>52.7</v>
      </c>
      <c r="DQ6" s="22">
        <f t="shared" si="12"/>
        <v>52.87</v>
      </c>
      <c r="DR6" s="21" t="str">
        <f>IF(DR7="","",IF(DR7="-","【-】","【"&amp;SUBSTITUTE(TEXT(DR7,"#,##0.00"),"-","△")&amp;"】"))</f>
        <v>【52.41】</v>
      </c>
      <c r="DS6" s="22">
        <f>IF(DS7="",NA(),DS7)</f>
        <v>35.229999999999997</v>
      </c>
      <c r="DT6" s="22">
        <f t="shared" ref="DT6:EB6" si="13">IF(DT7="",NA(),DT7)</f>
        <v>35.69</v>
      </c>
      <c r="DU6" s="22">
        <f t="shared" si="13"/>
        <v>36.14</v>
      </c>
      <c r="DV6" s="22">
        <f t="shared" si="13"/>
        <v>36.130000000000003</v>
      </c>
      <c r="DW6" s="22">
        <f t="shared" si="13"/>
        <v>38.19</v>
      </c>
      <c r="DX6" s="22">
        <f t="shared" si="13"/>
        <v>18.28</v>
      </c>
      <c r="DY6" s="22">
        <f t="shared" si="13"/>
        <v>19.61</v>
      </c>
      <c r="DZ6" s="22">
        <f t="shared" si="13"/>
        <v>20.73</v>
      </c>
      <c r="EA6" s="22">
        <f t="shared" si="13"/>
        <v>22.86</v>
      </c>
      <c r="EB6" s="22">
        <f t="shared" si="13"/>
        <v>26.86</v>
      </c>
      <c r="EC6" s="21" t="str">
        <f>IF(EC7="","",IF(EC7="-","【-】","【"&amp;SUBSTITUTE(TEXT(EC7,"#,##0.00"),"-","△")&amp;"】"))</f>
        <v>【26.78】</v>
      </c>
      <c r="ED6" s="22">
        <f>IF(ED7="",NA(),ED7)</f>
        <v>0.5</v>
      </c>
      <c r="EE6" s="22">
        <f t="shared" ref="EE6:EM6" si="14">IF(EE7="",NA(),EE7)</f>
        <v>0.11</v>
      </c>
      <c r="EF6" s="22">
        <f t="shared" si="14"/>
        <v>7.0000000000000007E-2</v>
      </c>
      <c r="EG6" s="22">
        <f t="shared" si="14"/>
        <v>7.0000000000000007E-2</v>
      </c>
      <c r="EH6" s="22">
        <f t="shared" si="14"/>
        <v>0.77</v>
      </c>
      <c r="EI6" s="22">
        <f t="shared" si="14"/>
        <v>0.53</v>
      </c>
      <c r="EJ6" s="22">
        <f t="shared" si="14"/>
        <v>0.48</v>
      </c>
      <c r="EK6" s="22">
        <f t="shared" si="14"/>
        <v>0.5</v>
      </c>
      <c r="EL6" s="22">
        <f t="shared" si="14"/>
        <v>0.41</v>
      </c>
      <c r="EM6" s="22">
        <f t="shared" si="14"/>
        <v>0.39</v>
      </c>
      <c r="EN6" s="21" t="str">
        <f>IF(EN7="","",IF(EN7="-","【-】","【"&amp;SUBSTITUTE(TEXT(EN7,"#,##0.00"),"-","△")&amp;"】"))</f>
        <v>【0.59】</v>
      </c>
    </row>
    <row r="7" spans="1:144" s="23" customFormat="1" x14ac:dyDescent="0.2">
      <c r="A7" s="15"/>
      <c r="B7" s="24">
        <v>2024</v>
      </c>
      <c r="C7" s="24">
        <v>122181</v>
      </c>
      <c r="D7" s="24">
        <v>46</v>
      </c>
      <c r="E7" s="24">
        <v>1</v>
      </c>
      <c r="F7" s="24">
        <v>0</v>
      </c>
      <c r="G7" s="24">
        <v>1</v>
      </c>
      <c r="H7" s="24" t="s">
        <v>93</v>
      </c>
      <c r="I7" s="24" t="s">
        <v>94</v>
      </c>
      <c r="J7" s="24" t="s">
        <v>95</v>
      </c>
      <c r="K7" s="24" t="s">
        <v>96</v>
      </c>
      <c r="L7" s="24" t="s">
        <v>97</v>
      </c>
      <c r="M7" s="24" t="s">
        <v>98</v>
      </c>
      <c r="N7" s="25" t="s">
        <v>99</v>
      </c>
      <c r="O7" s="25">
        <v>63.17</v>
      </c>
      <c r="P7" s="25">
        <v>98.73</v>
      </c>
      <c r="Q7" s="25">
        <v>4862</v>
      </c>
      <c r="R7" s="25">
        <v>15213</v>
      </c>
      <c r="S7" s="25">
        <v>93.96</v>
      </c>
      <c r="T7" s="25">
        <v>161.91</v>
      </c>
      <c r="U7" s="25">
        <v>14839</v>
      </c>
      <c r="V7" s="25">
        <v>93.96</v>
      </c>
      <c r="W7" s="25">
        <v>157.93</v>
      </c>
      <c r="X7" s="25">
        <v>93.27</v>
      </c>
      <c r="Y7" s="25">
        <v>97.83</v>
      </c>
      <c r="Z7" s="25">
        <v>106.5</v>
      </c>
      <c r="AA7" s="25">
        <v>94.26</v>
      </c>
      <c r="AB7" s="25">
        <v>97.04</v>
      </c>
      <c r="AC7" s="25">
        <v>108.35</v>
      </c>
      <c r="AD7" s="25">
        <v>108.84</v>
      </c>
      <c r="AE7" s="25">
        <v>105.92</v>
      </c>
      <c r="AF7" s="25">
        <v>106.01</v>
      </c>
      <c r="AG7" s="25">
        <v>105.08</v>
      </c>
      <c r="AH7" s="25">
        <v>107.26</v>
      </c>
      <c r="AI7" s="25">
        <v>0</v>
      </c>
      <c r="AJ7" s="25">
        <v>0</v>
      </c>
      <c r="AK7" s="25">
        <v>0</v>
      </c>
      <c r="AL7" s="25">
        <v>0</v>
      </c>
      <c r="AM7" s="25">
        <v>0</v>
      </c>
      <c r="AN7" s="25">
        <v>3.98</v>
      </c>
      <c r="AO7" s="25">
        <v>6.02</v>
      </c>
      <c r="AP7" s="25">
        <v>7.78</v>
      </c>
      <c r="AQ7" s="25">
        <v>9.59</v>
      </c>
      <c r="AR7" s="25">
        <v>10.8</v>
      </c>
      <c r="AS7" s="25">
        <v>1.61</v>
      </c>
      <c r="AT7" s="25">
        <v>303.93</v>
      </c>
      <c r="AU7" s="25">
        <v>558.13</v>
      </c>
      <c r="AV7" s="25">
        <v>856.89</v>
      </c>
      <c r="AW7" s="25">
        <v>735.09</v>
      </c>
      <c r="AX7" s="25">
        <v>893.82</v>
      </c>
      <c r="AY7" s="25">
        <v>367.55</v>
      </c>
      <c r="AZ7" s="25">
        <v>378.56</v>
      </c>
      <c r="BA7" s="25">
        <v>364.46</v>
      </c>
      <c r="BB7" s="25">
        <v>338.89</v>
      </c>
      <c r="BC7" s="25">
        <v>362.35</v>
      </c>
      <c r="BD7" s="25">
        <v>239.69</v>
      </c>
      <c r="BE7" s="25">
        <v>331.52</v>
      </c>
      <c r="BF7" s="25">
        <v>295.25</v>
      </c>
      <c r="BG7" s="25">
        <v>303.32</v>
      </c>
      <c r="BH7" s="25">
        <v>290.99</v>
      </c>
      <c r="BI7" s="25">
        <v>298.85000000000002</v>
      </c>
      <c r="BJ7" s="25">
        <v>418.68</v>
      </c>
      <c r="BK7" s="25">
        <v>395.68</v>
      </c>
      <c r="BL7" s="25">
        <v>403.72</v>
      </c>
      <c r="BM7" s="25">
        <v>400.21</v>
      </c>
      <c r="BN7" s="25">
        <v>429.24</v>
      </c>
      <c r="BO7" s="25">
        <v>264.86</v>
      </c>
      <c r="BP7" s="25">
        <v>84.4</v>
      </c>
      <c r="BQ7" s="25">
        <v>90.49</v>
      </c>
      <c r="BR7" s="25">
        <v>85.51</v>
      </c>
      <c r="BS7" s="25">
        <v>86.87</v>
      </c>
      <c r="BT7" s="25">
        <v>86.9</v>
      </c>
      <c r="BU7" s="25">
        <v>94.78</v>
      </c>
      <c r="BV7" s="25">
        <v>97.59</v>
      </c>
      <c r="BW7" s="25">
        <v>92.17</v>
      </c>
      <c r="BX7" s="25">
        <v>92.83</v>
      </c>
      <c r="BY7" s="25">
        <v>90.78</v>
      </c>
      <c r="BZ7" s="25">
        <v>97.59</v>
      </c>
      <c r="CA7" s="25">
        <v>338.85</v>
      </c>
      <c r="CB7" s="25">
        <v>348.17</v>
      </c>
      <c r="CC7" s="25">
        <v>344.24</v>
      </c>
      <c r="CD7" s="25">
        <v>357.74</v>
      </c>
      <c r="CE7" s="25">
        <v>360.58</v>
      </c>
      <c r="CF7" s="25">
        <v>181.3</v>
      </c>
      <c r="CG7" s="25">
        <v>181.71</v>
      </c>
      <c r="CH7" s="25">
        <v>188.51</v>
      </c>
      <c r="CI7" s="25">
        <v>189.43</v>
      </c>
      <c r="CJ7" s="25">
        <v>202.75</v>
      </c>
      <c r="CK7" s="25">
        <v>181.66</v>
      </c>
      <c r="CL7" s="25">
        <v>33.590000000000003</v>
      </c>
      <c r="CM7" s="25">
        <v>34.31</v>
      </c>
      <c r="CN7" s="25">
        <v>34.25</v>
      </c>
      <c r="CO7" s="25">
        <v>34.18</v>
      </c>
      <c r="CP7" s="25">
        <v>31.73</v>
      </c>
      <c r="CQ7" s="25">
        <v>55.89</v>
      </c>
      <c r="CR7" s="25">
        <v>55.72</v>
      </c>
      <c r="CS7" s="25">
        <v>55.31</v>
      </c>
      <c r="CT7" s="25">
        <v>55.14</v>
      </c>
      <c r="CU7" s="25">
        <v>55.47</v>
      </c>
      <c r="CV7" s="25">
        <v>60.21</v>
      </c>
      <c r="CW7" s="25">
        <v>71.73</v>
      </c>
      <c r="CX7" s="25">
        <v>69.010000000000005</v>
      </c>
      <c r="CY7" s="25">
        <v>69.569999999999993</v>
      </c>
      <c r="CZ7" s="25">
        <v>68.150000000000006</v>
      </c>
      <c r="DA7" s="25">
        <v>71.56</v>
      </c>
      <c r="DB7" s="25">
        <v>81.27</v>
      </c>
      <c r="DC7" s="25">
        <v>81.260000000000005</v>
      </c>
      <c r="DD7" s="25">
        <v>80.36</v>
      </c>
      <c r="DE7" s="25">
        <v>80.13</v>
      </c>
      <c r="DF7" s="25">
        <v>76.97</v>
      </c>
      <c r="DG7" s="25">
        <v>89.21</v>
      </c>
      <c r="DH7" s="25">
        <v>58.04</v>
      </c>
      <c r="DI7" s="25">
        <v>59.48</v>
      </c>
      <c r="DJ7" s="25">
        <v>60.92</v>
      </c>
      <c r="DK7" s="25">
        <v>62.09</v>
      </c>
      <c r="DL7" s="25">
        <v>62.95</v>
      </c>
      <c r="DM7" s="25">
        <v>50.63</v>
      </c>
      <c r="DN7" s="25">
        <v>51.29</v>
      </c>
      <c r="DO7" s="25">
        <v>52.2</v>
      </c>
      <c r="DP7" s="25">
        <v>52.7</v>
      </c>
      <c r="DQ7" s="25">
        <v>52.87</v>
      </c>
      <c r="DR7" s="25">
        <v>52.41</v>
      </c>
      <c r="DS7" s="25">
        <v>35.229999999999997</v>
      </c>
      <c r="DT7" s="25">
        <v>35.69</v>
      </c>
      <c r="DU7" s="25">
        <v>36.14</v>
      </c>
      <c r="DV7" s="25">
        <v>36.130000000000003</v>
      </c>
      <c r="DW7" s="25">
        <v>38.19</v>
      </c>
      <c r="DX7" s="25">
        <v>18.28</v>
      </c>
      <c r="DY7" s="25">
        <v>19.61</v>
      </c>
      <c r="DZ7" s="25">
        <v>20.73</v>
      </c>
      <c r="EA7" s="25">
        <v>22.86</v>
      </c>
      <c r="EB7" s="25">
        <v>26.86</v>
      </c>
      <c r="EC7" s="25">
        <v>26.78</v>
      </c>
      <c r="ED7" s="25">
        <v>0.5</v>
      </c>
      <c r="EE7" s="25">
        <v>0.11</v>
      </c>
      <c r="EF7" s="25">
        <v>7.0000000000000007E-2</v>
      </c>
      <c r="EG7" s="25">
        <v>7.0000000000000007E-2</v>
      </c>
      <c r="EH7" s="25">
        <v>0.77</v>
      </c>
      <c r="EI7" s="25">
        <v>0.53</v>
      </c>
      <c r="EJ7" s="25">
        <v>0.48</v>
      </c>
      <c r="EK7" s="25">
        <v>0.5</v>
      </c>
      <c r="EL7" s="25">
        <v>0.41</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2025-12-12T09:14:28Z</dcterms:created>
  <dcterms:modified xsi:type="dcterms:W3CDTF">2026-03-05T03:47:46Z</dcterms:modified>
  <cp:category/>
</cp:coreProperties>
</file>