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05405533-A33E-4337-AE55-D09C50F4F7BA}" xr6:coauthVersionLast="47" xr6:coauthVersionMax="47" xr10:uidLastSave="{00000000-0000-0000-0000-000000000000}"/>
  <workbookProtection workbookAlgorithmName="SHA-512" workbookHashValue="J2wV3Yi2jRwvDmj2s/X7GnnAs/vChSdAHJxi93SXA5t8ZY1/LGUL6msE5FR/JK9kplZWqcthL7+vP7svPU7L7A==" workbookSaltValue="w6DWEjU358SfzZYjYoXPe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B10" i="4"/>
  <c r="BB8" i="4"/>
  <c r="AD8" i="4"/>
  <c r="W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<sst xmlns="http://schemas.openxmlformats.org/spreadsheetml/2006/main" count="228" uniqueCount="111">
  <si>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</si>
  <si>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</si>
  <si>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</si>
  <si>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</si>
  <si>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</si>
  <si>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</si>
  <si>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</si>
  <si>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</si>
  <si>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</si>
  <si>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</si>
  <si>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</si>
  <si>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</si>
  <si>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</si>
  <si>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</si>
  <si>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</si>
  <si>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</si>
  <si>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</si>
  <si>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</si>
  <si>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</si>
  <si>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</si>
  <si>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</si>
  <si>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</si>
  <si>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</si>
  <si>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</si>
  <si>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</si>
  <si>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</si>
  <si>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</si>
  <si>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</si>
  <si>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</si>
  <si>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</si>
  <si>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</si>
  <si>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</si>
  <si>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</si>
  <si>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</si>
  <si>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</si>
  <si>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</si>
  <si>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</si>
  <si>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</si>
  <si>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</si>
  <si>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</si>
  <si>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</si>
  <si>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</si>
  <si>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</si>
  <si>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</si>
  <si>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</si>
  <si>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</si>
  <si>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</si>
  <si>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</si>
  <si>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</si>
  <si>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</si>
  <si>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</si>
  <si>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</si>
  <si>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</si>
  <si>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</si>
  <si>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</si>
  <si>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</si>
  <si>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</si>
  <si>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</si>
  <si>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</si>
  <si>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</si>
  <si>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</si>
  <si>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</si>
  <si>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</si>
  <si>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</si>
  <si>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</si>
  <si>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</si>
  <si>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</si>
  <si>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</si>
  <si>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</si>
  <si>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</si>
  <si>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</si>
  <si>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</si>
  <si>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</si>
  <si>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</si>
  <si>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</si>
  <si>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</si>
  <si>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</si>
  <si>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</si>
  <si>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</si>
  <si>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</si>
  <si>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</si>
  <si>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</si>
  <si>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</si>
  <si>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</si>
  <si>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</si>
  <si>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</si>
  <si>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</si>
  <si>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</si>
  <si>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</si>
  <si>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</si>
  <si>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</si>
  <si>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</si>
  <si>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柏市</t>
  </si>
  <si>
    <t>法適用</t>
  </si>
  <si>
    <t>水道事業</t>
  </si>
  <si>
    <t>末端給水事業</t>
  </si>
  <si>
    <t>A1</t>
  </si>
  <si>
    <t>自治体職員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</si>
  <si>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</si>
  <si>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</si>
  <si>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</si>
  <si>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</si>
  <si>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</si>
  <si>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</si>
  <si>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</si>
  <si>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</si>
  <si>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</si>
  <si>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</si>
  <si>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t>
    </r>
    <r>
      <rPr>
        <sz val="10"/>
        <color theme="1"/>
        <rFont val="ＭＳ ゴシック"/>
        <family val="3"/>
        <charset val="128"/>
      </rPr>
      <t>有形固定資産減価償却率は，現時点では全国平均及び同規模事業体に比べて低い水準となっているものの，今後は施設の老朽化の進行に伴い数値が上昇する見込みです。柏市では法定耐用年数ではなく，種別による更新基準年数の設定を行ない，財政計画との整合性を図っています。施設の重要度を考慮した事業優先順位を設定し，事業計画に基づき更新等実施していきます。
　管路経年化率においては，「老朽管更新事業」の推進により，全国平均及び同規模団体より低い数値にとどまっていますが，今後，法定耐用年数を超える管路が増大することが予想されます。施設と同様，事業計画に基づき管路の更新を実施していきます。
　管路更新率は年度によって増減があり，前年度より減少しました。これは，水道事業ビジョンの中間見直しの，口径の大きい基幹管路の耐震化をより優先的に実施する方針によるものです。こちらは，アセットマネジメントに基づき計画的行っているため，中・長期的には支障がないと考えています。</t>
    </r>
    <rPh sb="289" eb="291">
      <t>カンロ</t>
    </rPh>
    <rPh sb="291" eb="294">
      <t>コウシンリツ</t>
    </rPh>
    <rPh sb="295" eb="297">
      <t>ネンド</t>
    </rPh>
    <rPh sb="301" eb="303">
      <t>ゾウゲン</t>
    </rPh>
    <rPh sb="307" eb="310">
      <t>ゼンネンド</t>
    </rPh>
    <rPh sb="312" eb="314">
      <t>ゲンショウ</t>
    </rPh>
    <rPh sb="323" eb="325">
      <t>スイドウ</t>
    </rPh>
    <rPh sb="325" eb="327">
      <t>ジギョウ</t>
    </rPh>
    <rPh sb="332" eb="334">
      <t>チュウカン</t>
    </rPh>
    <rPh sb="334" eb="336">
      <t>ミナオ</t>
    </rPh>
    <rPh sb="339" eb="341">
      <t>コウケイ</t>
    </rPh>
    <rPh sb="342" eb="343">
      <t>オオ</t>
    </rPh>
    <rPh sb="345" eb="347">
      <t>キカン</t>
    </rPh>
    <rPh sb="347" eb="349">
      <t>カンロ</t>
    </rPh>
    <rPh sb="350" eb="353">
      <t>タイシンカ</t>
    </rPh>
    <rPh sb="356" eb="358">
      <t>ユウセン</t>
    </rPh>
    <rPh sb="358" eb="359">
      <t>テキ</t>
    </rPh>
    <rPh sb="360" eb="362">
      <t>ジッシ</t>
    </rPh>
    <rPh sb="364" eb="366">
      <t>ホウシン</t>
    </rPh>
    <phoneticPr fontId="4"/>
  </si>
  <si>
    <t>　経常収支比率は，全国平均及び同規模団体平均を上回っており，高い健全性を維持しています。また，健全経営を持続するための対策の１つとして得られた利益の全額を，借入金の元金償還と設備投資等資本的支出の財源に充当しています。
　累積欠損金は，給水人口が令和17年度まで増加する見込みであることから，発生しない見込みです。
　流動比率は全国平均及び同規模団体を上回る数値となっており，支払い能力の高さを維持しています。
　企業債については，平成27年度以降は新規の発行を見送っていることから，企業債残高は減少の一途をたどる一方，給水収益については一定の水準を確保しているため，財務安定性は高い状況を維持しているといえます。
　柏市は1年を通し，配水量などに大きな変動を受ける要件が少なく，また，適切な施設配置をしているため，施設利用率は高い水準を保っており，過大な設備投資を行っていないことを表しています。
　料金回収率は前年度において,基本料金減免事業による給水収益の減少があったこと及び今年度給水原価が低下したことにより上昇しており，全国平均及び同規模団体を上回る数字となっています。
　有収率は，全国平均及び同規模団体を上回る状態です。施設及び給水装置の老朽化に伴い漏水が多発することがないよう，長期的な計画に基づき適正な更新を維持します。</t>
    <rPh sb="401" eb="403">
      <t>リョウキン</t>
    </rPh>
    <rPh sb="403" eb="406">
      <t>カイシュウリツ</t>
    </rPh>
    <rPh sb="407" eb="410">
      <t>ゼンネンド</t>
    </rPh>
    <rPh sb="415" eb="417">
      <t>キホン</t>
    </rPh>
    <rPh sb="417" eb="419">
      <t>リョウキン</t>
    </rPh>
    <rPh sb="419" eb="421">
      <t>ゲンメン</t>
    </rPh>
    <rPh sb="421" eb="423">
      <t>ジギョウ</t>
    </rPh>
    <rPh sb="426" eb="428">
      <t>キュウスイ</t>
    </rPh>
    <rPh sb="428" eb="430">
      <t>シュウエキ</t>
    </rPh>
    <rPh sb="431" eb="433">
      <t>ゲンショウ</t>
    </rPh>
    <rPh sb="439" eb="440">
      <t>オヨ</t>
    </rPh>
    <rPh sb="441" eb="444">
      <t>コンネンド</t>
    </rPh>
    <rPh sb="444" eb="446">
      <t>キュウスイ</t>
    </rPh>
    <rPh sb="446" eb="448">
      <t>ゲンカ</t>
    </rPh>
    <rPh sb="449" eb="451">
      <t>テイカ</t>
    </rPh>
    <rPh sb="458" eb="460">
      <t>ジョウショウ</t>
    </rPh>
    <rPh sb="465" eb="469">
      <t>ゼンコクヘイキン</t>
    </rPh>
    <rPh sb="469" eb="470">
      <t>オヨ</t>
    </rPh>
    <rPh sb="471" eb="474">
      <t>ドウキボ</t>
    </rPh>
    <rPh sb="474" eb="476">
      <t>ダンタイ</t>
    </rPh>
    <rPh sb="477" eb="479">
      <t>ウワマワ</t>
    </rPh>
    <rPh sb="480" eb="482">
      <t>スウジ</t>
    </rPh>
    <phoneticPr fontId="4"/>
  </si>
  <si>
    <t>　現時点においては，収益で費用を賄えており，財務安定性は高く，同規模事業体と比較した場合においても健全な経営状況にあるといえます。
　しかし，令和17年度をピークに，給水人口が減少していく見込みであること，またその中で老朽化した施設の更新や水道管改良工事等が必要となることから，厳しい財政状況となることが予想されます。
　このため，アセットマネジメントの検討により，柏市独自の更新基準年数を定め，それに基づいた今後60年間の更新需要，財政収支の見通しを立てました。施設の健全性の確保と，事業経営の健全性の確保の両立を図っていくとともに，今後の収支状況等を注視していく必要があります。
　柏市では適切な事業規模や施設規模への転換，事業費のさらなる削減など，持続的な安定供給に向けた経営努力を続けていくとともに，社会情勢や他事業体の動向等も踏まえた上で，適切な水道料金水準の検討も視野に入れてまいります。</t>
    <rPh sb="375" eb="377">
      <t>テキセツ</t>
    </rPh>
    <rPh sb="382" eb="384">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</si>
</sst>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0.93</c:v>
                </c:pt>
                <c:pt idx="1">
                  <c:v>0.84</c:v>
                </c:pt>
                <c:pt idx="2">
                  <c:v>0.67</c:v>
                </c:pt>
                <c:pt idx="3">
                  <c:v>0.97</c:v>
                </c:pt>
                <c:pt idx="4">
                  <c:v>0.59</c:v>
                </c:pt>
              </c:numCache>
            </c:numRef>
          </c:val>
          <c:extLst>
            <c:ext xmlns:c16="http://schemas.microsoft.com/office/drawing/2014/chart" uri="{C3380CC4-5D6E-409C-BE32-E72D297353CC}">
              <c16:uniqueId val="{00000000-BF17-4E95-9268-0C37CA52EFE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BF17-4E95-9268-0C37CA52EFE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85.03</c:v>
                </c:pt>
                <c:pt idx="1">
                  <c:v>84.6</c:v>
                </c:pt>
                <c:pt idx="2">
                  <c:v>83.6</c:v>
                </c:pt>
                <c:pt idx="3">
                  <c:v>83.74</c:v>
                </c:pt>
                <c:pt idx="4">
                  <c:v>84.71</c:v>
                </c:pt>
              </c:numCache>
            </c:numRef>
          </c:val>
          <c:extLst>
            <c:ext xmlns:c16="http://schemas.microsoft.com/office/drawing/2014/chart" uri="{C3380CC4-5D6E-409C-BE32-E72D297353CC}">
              <c16:uniqueId val="{00000000-50D5-4988-A7EB-5B1AE9DFCB9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50D5-4988-A7EB-5B1AE9DFCB9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94.06</c:v>
                </c:pt>
                <c:pt idx="1">
                  <c:v>94.58</c:v>
                </c:pt>
                <c:pt idx="2">
                  <c:v>94.96</c:v>
                </c:pt>
                <c:pt idx="3">
                  <c:v>94.59</c:v>
                </c:pt>
                <c:pt idx="4">
                  <c:v>94.5</c:v>
                </c:pt>
              </c:numCache>
            </c:numRef>
          </c:val>
          <c:extLst>
            <c:ext xmlns:c16="http://schemas.microsoft.com/office/drawing/2014/chart" uri="{C3380CC4-5D6E-409C-BE32-E72D297353CC}">
              <c16:uniqueId val="{00000000-579F-48C2-9B44-C651D39AF9E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579F-48C2-9B44-C651D39AF9E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126.61</c:v>
                </c:pt>
                <c:pt idx="1">
                  <c:v>124.78</c:v>
                </c:pt>
                <c:pt idx="2">
                  <c:v>123.76</c:v>
                </c:pt>
                <c:pt idx="3">
                  <c:v>120.9</c:v>
                </c:pt>
                <c:pt idx="4">
                  <c:v>123.55</c:v>
                </c:pt>
              </c:numCache>
            </c:numRef>
          </c:val>
          <c:extLst>
            <c:ext xmlns:c16="http://schemas.microsoft.com/office/drawing/2014/chart" uri="{C3380CC4-5D6E-409C-BE32-E72D297353CC}">
              <c16:uniqueId val="{00000000-9EC9-49F2-86E7-76BBD391D27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9EC9-49F2-86E7-76BBD391D27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42.63</c:v>
                </c:pt>
                <c:pt idx="1">
                  <c:v>41.68</c:v>
                </c:pt>
                <c:pt idx="2">
                  <c:v>42.47</c:v>
                </c:pt>
                <c:pt idx="3">
                  <c:v>43.26</c:v>
                </c:pt>
                <c:pt idx="4">
                  <c:v>43.65</c:v>
                </c:pt>
              </c:numCache>
            </c:numRef>
          </c:val>
          <c:extLst>
            <c:ext xmlns:c16="http://schemas.microsoft.com/office/drawing/2014/chart" uri="{C3380CC4-5D6E-409C-BE32-E72D297353CC}">
              <c16:uniqueId val="{00000000-A161-44A7-89D9-47F0586373B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A161-44A7-89D9-47F0586373B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9.15</c:v>
                </c:pt>
                <c:pt idx="1">
                  <c:v>8.59</c:v>
                </c:pt>
                <c:pt idx="2">
                  <c:v>12.06</c:v>
                </c:pt>
                <c:pt idx="3">
                  <c:v>15.24</c:v>
                </c:pt>
                <c:pt idx="4">
                  <c:v>16.579999999999998</c:v>
                </c:pt>
              </c:numCache>
            </c:numRef>
          </c:val>
          <c:extLst>
            <c:ext xmlns:c16="http://schemas.microsoft.com/office/drawing/2014/chart" uri="{C3380CC4-5D6E-409C-BE32-E72D297353CC}">
              <c16:uniqueId val="{00000000-FA54-47A4-8BF9-E0EBED7A895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FA54-47A4-8BF9-E0EBED7A895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F5-4F16-8904-9B8D5EBBAEF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AF5-4F16-8904-9B8D5EBBAEF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769.06</c:v>
                </c:pt>
                <c:pt idx="1">
                  <c:v>649.41</c:v>
                </c:pt>
                <c:pt idx="2">
                  <c:v>880.88</c:v>
                </c:pt>
                <c:pt idx="3">
                  <c:v>823.75</c:v>
                </c:pt>
                <c:pt idx="4">
                  <c:v>646.26</c:v>
                </c:pt>
              </c:numCache>
            </c:numRef>
          </c:val>
          <c:extLst>
            <c:ext xmlns:c16="http://schemas.microsoft.com/office/drawing/2014/chart" uri="{C3380CC4-5D6E-409C-BE32-E72D297353CC}">
              <c16:uniqueId val="{00000000-CCA9-4388-BE1F-94B5488BBBA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CCA9-4388-BE1F-94B5488BBBA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56.97</c:v>
                </c:pt>
                <c:pt idx="1">
                  <c:v>49.68</c:v>
                </c:pt>
                <c:pt idx="2">
                  <c:v>45.61</c:v>
                </c:pt>
                <c:pt idx="3">
                  <c:v>41.56</c:v>
                </c:pt>
                <c:pt idx="4">
                  <c:v>31.13</c:v>
                </c:pt>
              </c:numCache>
            </c:numRef>
          </c:val>
          <c:extLst>
            <c:ext xmlns:c16="http://schemas.microsoft.com/office/drawing/2014/chart" uri="{C3380CC4-5D6E-409C-BE32-E72D297353CC}">
              <c16:uniqueId val="{00000000-FDF8-4A83-8C3E-A4579D7E3D1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FDF8-4A83-8C3E-A4579D7E3D1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124.73</c:v>
                </c:pt>
                <c:pt idx="1">
                  <c:v>122.58</c:v>
                </c:pt>
                <c:pt idx="2">
                  <c:v>117.99</c:v>
                </c:pt>
                <c:pt idx="3">
                  <c:v>107.4</c:v>
                </c:pt>
                <c:pt idx="4">
                  <c:v>125.42</c:v>
                </c:pt>
              </c:numCache>
            </c:numRef>
          </c:val>
          <c:extLst>
            <c:ext xmlns:c16="http://schemas.microsoft.com/office/drawing/2014/chart" uri="{C3380CC4-5D6E-409C-BE32-E72D297353CC}">
              <c16:uniqueId val="{00000000-D2DF-4400-A04A-14668353ABA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D2DF-4400-A04A-14668353ABA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143.5</c:v>
                </c:pt>
                <c:pt idx="1">
                  <c:v>147.15</c:v>
                </c:pt>
                <c:pt idx="2">
                  <c:v>144.94999999999999</c:v>
                </c:pt>
                <c:pt idx="3">
                  <c:v>150.24</c:v>
                </c:pt>
                <c:pt idx="4">
                  <c:v>147.16999999999999</c:v>
                </c:pt>
              </c:numCache>
            </c:numRef>
          </c:val>
          <c:extLst>
            <c:ext xmlns:c16="http://schemas.microsoft.com/office/drawing/2014/chart" uri="{C3380CC4-5D6E-409C-BE32-E72D297353CC}">
              <c16:uniqueId val="{00000000-5B2E-4A18-A766-6CEB9F9FE29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5B2E-4A18-A766-6CEB9F9FE29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千葉県　柏市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A1</v>
      </c>
      <c r="X8" s="77"/>
      <c r="Y8" s="77"/>
      <c r="Z8" s="77"/>
      <c r="AA8" s="77"/>
      <c r="AB8" s="77"/>
      <c r="AC8" s="77"/>
      <c r="AD8" s="77" t="str">
        <f>データ!$M$6</f>
        <v>自治体職員 その他</v>
      </c>
      <c r="AE8" s="77"/>
      <c r="AF8" s="77"/>
      <c r="AG8" s="77"/>
      <c r="AH8" s="77"/>
      <c r="AI8" s="77"/>
      <c r="AJ8" s="77"/>
      <c r="AK8" s="2"/>
      <c r="AL8" s="68">
        <f>データ!$R$6</f>
        <v>437634</v>
      </c>
      <c r="AM8" s="68"/>
      <c r="AN8" s="68"/>
      <c r="AO8" s="68"/>
      <c r="AP8" s="68"/>
      <c r="AQ8" s="68"/>
      <c r="AR8" s="68"/>
      <c r="AS8" s="68"/>
      <c r="AT8" s="36">
        <f>データ!$S$6</f>
        <v>114.74</v>
      </c>
      <c r="AU8" s="37"/>
      <c r="AV8" s="37"/>
      <c r="AW8" s="37"/>
      <c r="AX8" s="37"/>
      <c r="AY8" s="37"/>
      <c r="AZ8" s="37"/>
      <c r="BA8" s="37"/>
      <c r="BB8" s="57">
        <f>データ!$T$6</f>
        <v>3814.14</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94.6</v>
      </c>
      <c r="J10" s="37"/>
      <c r="K10" s="37"/>
      <c r="L10" s="37"/>
      <c r="M10" s="37"/>
      <c r="N10" s="37"/>
      <c r="O10" s="67"/>
      <c r="P10" s="57">
        <f>データ!$P$6</f>
        <v>94.59</v>
      </c>
      <c r="Q10" s="57"/>
      <c r="R10" s="57"/>
      <c r="S10" s="57"/>
      <c r="T10" s="57"/>
      <c r="U10" s="57"/>
      <c r="V10" s="57"/>
      <c r="W10" s="68">
        <f>データ!$Q$6</f>
        <v>2266</v>
      </c>
      <c r="X10" s="68"/>
      <c r="Y10" s="68"/>
      <c r="Z10" s="68"/>
      <c r="AA10" s="68"/>
      <c r="AB10" s="68"/>
      <c r="AC10" s="68"/>
      <c r="AD10" s="2"/>
      <c r="AE10" s="2"/>
      <c r="AF10" s="2"/>
      <c r="AG10" s="2"/>
      <c r="AH10" s="2"/>
      <c r="AI10" s="2"/>
      <c r="AJ10" s="2"/>
      <c r="AK10" s="2"/>
      <c r="AL10" s="68">
        <f>データ!$U$6</f>
        <v>414047</v>
      </c>
      <c r="AM10" s="68"/>
      <c r="AN10" s="68"/>
      <c r="AO10" s="68"/>
      <c r="AP10" s="68"/>
      <c r="AQ10" s="68"/>
      <c r="AR10" s="68"/>
      <c r="AS10" s="68"/>
      <c r="AT10" s="36">
        <f>データ!$V$6</f>
        <v>114.74</v>
      </c>
      <c r="AU10" s="37"/>
      <c r="AV10" s="37"/>
      <c r="AW10" s="37"/>
      <c r="AX10" s="37"/>
      <c r="AY10" s="37"/>
      <c r="AZ10" s="37"/>
      <c r="BA10" s="37"/>
      <c r="BB10" s="57">
        <f>データ!$W$6</f>
        <v>3608.57</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108</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8OLctf2MyAwwa49o2xfdCPJ6ZfhX8tjdrV048otscxQBvVd1XbkFtU7v0kwbJ9HyeRm/uQDfKmrqyzin+2M7rQ==" saltValue="evJRFAC+Hirks4WycM4SR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122173</v>
      </c>
      <c r="D6" s="20">
        <f t="shared" si="3"/>
        <v>46</v>
      </c>
      <c r="E6" s="20">
        <f t="shared" si="3"/>
        <v>1</v>
      </c>
      <c r="F6" s="20">
        <f t="shared" si="3"/>
        <v>0</v>
      </c>
      <c r="G6" s="20">
        <f t="shared" si="3"/>
        <v>1</v>
      </c>
      <c r="H6" s="20" t="str">
        <f t="shared" si="3"/>
        <v>千葉県　柏市</v>
      </c>
      <c r="I6" s="20" t="str">
        <f t="shared" si="3"/>
        <v>法適用</v>
      </c>
      <c r="J6" s="20" t="str">
        <f t="shared" si="3"/>
        <v>水道事業</v>
      </c>
      <c r="K6" s="20" t="str">
        <f t="shared" si="3"/>
        <v>末端給水事業</v>
      </c>
      <c r="L6" s="20" t="str">
        <f t="shared" si="3"/>
        <v>A1</v>
      </c>
      <c r="M6" s="20" t="str">
        <f t="shared" si="3"/>
        <v>自治体職員 その他</v>
      </c>
      <c r="N6" s="21" t="str">
        <f t="shared" si="3"/>
        <v>-</v>
      </c>
      <c r="O6" s="21">
        <f t="shared" si="3"/>
        <v>94.6</v>
      </c>
      <c r="P6" s="21">
        <f t="shared" si="3"/>
        <v>94.59</v>
      </c>
      <c r="Q6" s="21">
        <f t="shared" si="3"/>
        <v>2266</v>
      </c>
      <c r="R6" s="21">
        <f t="shared" si="3"/>
        <v>437634</v>
      </c>
      <c r="S6" s="21">
        <f t="shared" si="3"/>
        <v>114.74</v>
      </c>
      <c r="T6" s="21">
        <f t="shared" si="3"/>
        <v>3814.14</v>
      </c>
      <c r="U6" s="21">
        <f t="shared" si="3"/>
        <v>414047</v>
      </c>
      <c r="V6" s="21">
        <f t="shared" si="3"/>
        <v>114.74</v>
      </c>
      <c r="W6" s="21">
        <f t="shared" si="3"/>
        <v>3608.57</v>
      </c>
      <c r="X6" s="22">
        <f>IF(X7="",NA(),X7)</f>
        <v>126.61</v>
      </c>
      <c r="Y6" s="22">
        <f t="shared" ref="Y6:AG6" si="4">IF(Y7="",NA(),Y7)</f>
        <v>124.78</v>
      </c>
      <c r="Z6" s="22">
        <f t="shared" si="4"/>
        <v>123.76</v>
      </c>
      <c r="AA6" s="22">
        <f t="shared" si="4"/>
        <v>120.9</v>
      </c>
      <c r="AB6" s="22">
        <f t="shared" si="4"/>
        <v>123.55</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769.06</v>
      </c>
      <c r="AU6" s="22">
        <f t="shared" ref="AU6:BC6" si="6">IF(AU7="",NA(),AU7)</f>
        <v>649.41</v>
      </c>
      <c r="AV6" s="22">
        <f t="shared" si="6"/>
        <v>880.88</v>
      </c>
      <c r="AW6" s="22">
        <f t="shared" si="6"/>
        <v>823.75</v>
      </c>
      <c r="AX6" s="22">
        <f t="shared" si="6"/>
        <v>646.26</v>
      </c>
      <c r="AY6" s="22">
        <f t="shared" si="6"/>
        <v>239.45</v>
      </c>
      <c r="AZ6" s="22">
        <f t="shared" si="6"/>
        <v>246.01</v>
      </c>
      <c r="BA6" s="22">
        <f t="shared" si="6"/>
        <v>228.89</v>
      </c>
      <c r="BB6" s="22">
        <f t="shared" si="6"/>
        <v>232.66</v>
      </c>
      <c r="BC6" s="22">
        <f t="shared" si="6"/>
        <v>217.12</v>
      </c>
      <c r="BD6" s="21" t="str">
        <f>IF(BD7="","",IF(BD7="-","【-】","【"&amp;SUBSTITUTE(TEXT(BD7,"#,##0.00"),"-","△")&amp;"】"))</f>
        <v>【239.69】</v>
      </c>
      <c r="BE6" s="22">
        <f>IF(BE7="",NA(),BE7)</f>
        <v>56.97</v>
      </c>
      <c r="BF6" s="22">
        <f t="shared" ref="BF6:BN6" si="7">IF(BF7="",NA(),BF7)</f>
        <v>49.68</v>
      </c>
      <c r="BG6" s="22">
        <f t="shared" si="7"/>
        <v>45.61</v>
      </c>
      <c r="BH6" s="22">
        <f t="shared" si="7"/>
        <v>41.56</v>
      </c>
      <c r="BI6" s="22">
        <f t="shared" si="7"/>
        <v>31.13</v>
      </c>
      <c r="BJ6" s="22">
        <f t="shared" si="7"/>
        <v>259.56</v>
      </c>
      <c r="BK6" s="22">
        <f t="shared" si="7"/>
        <v>248.92</v>
      </c>
      <c r="BL6" s="22">
        <f t="shared" si="7"/>
        <v>251.26</v>
      </c>
      <c r="BM6" s="22">
        <f t="shared" si="7"/>
        <v>255.84</v>
      </c>
      <c r="BN6" s="22">
        <f t="shared" si="7"/>
        <v>253.22</v>
      </c>
      <c r="BO6" s="21" t="str">
        <f>IF(BO7="","",IF(BO7="-","【-】","【"&amp;SUBSTITUTE(TEXT(BO7,"#,##0.00"),"-","△")&amp;"】"))</f>
        <v>【264.86】</v>
      </c>
      <c r="BP6" s="22">
        <f>IF(BP7="",NA(),BP7)</f>
        <v>124.73</v>
      </c>
      <c r="BQ6" s="22">
        <f t="shared" ref="BQ6:BY6" si="8">IF(BQ7="",NA(),BQ7)</f>
        <v>122.58</v>
      </c>
      <c r="BR6" s="22">
        <f t="shared" si="8"/>
        <v>117.99</v>
      </c>
      <c r="BS6" s="22">
        <f t="shared" si="8"/>
        <v>107.4</v>
      </c>
      <c r="BT6" s="22">
        <f t="shared" si="8"/>
        <v>125.42</v>
      </c>
      <c r="BU6" s="22">
        <f t="shared" si="8"/>
        <v>105.07</v>
      </c>
      <c r="BV6" s="22">
        <f t="shared" si="8"/>
        <v>107.54</v>
      </c>
      <c r="BW6" s="22">
        <f t="shared" si="8"/>
        <v>101.93</v>
      </c>
      <c r="BX6" s="22">
        <f t="shared" si="8"/>
        <v>102.36</v>
      </c>
      <c r="BY6" s="22">
        <f t="shared" si="8"/>
        <v>101.56</v>
      </c>
      <c r="BZ6" s="21" t="str">
        <f>IF(BZ7="","",IF(BZ7="-","【-】","【"&amp;SUBSTITUTE(TEXT(BZ7,"#,##0.00"),"-","△")&amp;"】"))</f>
        <v>【97.59】</v>
      </c>
      <c r="CA6" s="22">
        <f>IF(CA7="",NA(),CA7)</f>
        <v>143.5</v>
      </c>
      <c r="CB6" s="22">
        <f t="shared" ref="CB6:CJ6" si="9">IF(CB7="",NA(),CB7)</f>
        <v>147.15</v>
      </c>
      <c r="CC6" s="22">
        <f t="shared" si="9"/>
        <v>144.94999999999999</v>
      </c>
      <c r="CD6" s="22">
        <f t="shared" si="9"/>
        <v>150.24</v>
      </c>
      <c r="CE6" s="22">
        <f t="shared" si="9"/>
        <v>147.16999999999999</v>
      </c>
      <c r="CF6" s="22">
        <f t="shared" si="9"/>
        <v>153.71</v>
      </c>
      <c r="CG6" s="22">
        <f t="shared" si="9"/>
        <v>155.9</v>
      </c>
      <c r="CH6" s="22">
        <f t="shared" si="9"/>
        <v>162.47</v>
      </c>
      <c r="CI6" s="22">
        <f t="shared" si="9"/>
        <v>165.52</v>
      </c>
      <c r="CJ6" s="22">
        <f t="shared" si="9"/>
        <v>169.99</v>
      </c>
      <c r="CK6" s="21" t="str">
        <f>IF(CK7="","",IF(CK7="-","【-】","【"&amp;SUBSTITUTE(TEXT(CK7,"#,##0.00"),"-","△")&amp;"】"))</f>
        <v>【181.66】</v>
      </c>
      <c r="CL6" s="22">
        <f>IF(CL7="",NA(),CL7)</f>
        <v>85.03</v>
      </c>
      <c r="CM6" s="22">
        <f t="shared" ref="CM6:CU6" si="10">IF(CM7="",NA(),CM7)</f>
        <v>84.6</v>
      </c>
      <c r="CN6" s="22">
        <f t="shared" si="10"/>
        <v>83.6</v>
      </c>
      <c r="CO6" s="22">
        <f t="shared" si="10"/>
        <v>83.74</v>
      </c>
      <c r="CP6" s="22">
        <f t="shared" si="10"/>
        <v>84.71</v>
      </c>
      <c r="CQ6" s="22">
        <f t="shared" si="10"/>
        <v>64.41</v>
      </c>
      <c r="CR6" s="22">
        <f t="shared" si="10"/>
        <v>64.11</v>
      </c>
      <c r="CS6" s="22">
        <f t="shared" si="10"/>
        <v>63.81</v>
      </c>
      <c r="CT6" s="22">
        <f t="shared" si="10"/>
        <v>63.58</v>
      </c>
      <c r="CU6" s="22">
        <f t="shared" si="10"/>
        <v>64.13</v>
      </c>
      <c r="CV6" s="21" t="str">
        <f>IF(CV7="","",IF(CV7="-","【-】","【"&amp;SUBSTITUTE(TEXT(CV7,"#,##0.00"),"-","△")&amp;"】"))</f>
        <v>【60.21】</v>
      </c>
      <c r="CW6" s="22">
        <f>IF(CW7="",NA(),CW7)</f>
        <v>94.06</v>
      </c>
      <c r="CX6" s="22">
        <f t="shared" ref="CX6:DF6" si="11">IF(CX7="",NA(),CX7)</f>
        <v>94.58</v>
      </c>
      <c r="CY6" s="22">
        <f t="shared" si="11"/>
        <v>94.96</v>
      </c>
      <c r="CZ6" s="22">
        <f t="shared" si="11"/>
        <v>94.59</v>
      </c>
      <c r="DA6" s="22">
        <f t="shared" si="11"/>
        <v>94.5</v>
      </c>
      <c r="DB6" s="22">
        <f t="shared" si="11"/>
        <v>91.64</v>
      </c>
      <c r="DC6" s="22">
        <f t="shared" si="11"/>
        <v>92.09</v>
      </c>
      <c r="DD6" s="22">
        <f t="shared" si="11"/>
        <v>91.76</v>
      </c>
      <c r="DE6" s="22">
        <f t="shared" si="11"/>
        <v>91.22</v>
      </c>
      <c r="DF6" s="22">
        <f t="shared" si="11"/>
        <v>90.98</v>
      </c>
      <c r="DG6" s="21" t="str">
        <f>IF(DG7="","",IF(DG7="-","【-】","【"&amp;SUBSTITUTE(TEXT(DG7,"#,##0.00"),"-","△")&amp;"】"))</f>
        <v>【89.21】</v>
      </c>
      <c r="DH6" s="22">
        <f>IF(DH7="",NA(),DH7)</f>
        <v>42.63</v>
      </c>
      <c r="DI6" s="22">
        <f t="shared" ref="DI6:DQ6" si="12">IF(DI7="",NA(),DI7)</f>
        <v>41.68</v>
      </c>
      <c r="DJ6" s="22">
        <f t="shared" si="12"/>
        <v>42.47</v>
      </c>
      <c r="DK6" s="22">
        <f t="shared" si="12"/>
        <v>43.26</v>
      </c>
      <c r="DL6" s="22">
        <f t="shared" si="12"/>
        <v>43.65</v>
      </c>
      <c r="DM6" s="22">
        <f t="shared" si="12"/>
        <v>51.62</v>
      </c>
      <c r="DN6" s="22">
        <f t="shared" si="12"/>
        <v>52.16</v>
      </c>
      <c r="DO6" s="22">
        <f t="shared" si="12"/>
        <v>52.59</v>
      </c>
      <c r="DP6" s="22">
        <f t="shared" si="12"/>
        <v>52.74</v>
      </c>
      <c r="DQ6" s="22">
        <f t="shared" si="12"/>
        <v>53.15</v>
      </c>
      <c r="DR6" s="21" t="str">
        <f>IF(DR7="","",IF(DR7="-","【-】","【"&amp;SUBSTITUTE(TEXT(DR7,"#,##0.00"),"-","△")&amp;"】"))</f>
        <v>【52.41】</v>
      </c>
      <c r="DS6" s="22">
        <f>IF(DS7="",NA(),DS7)</f>
        <v>9.15</v>
      </c>
      <c r="DT6" s="22">
        <f t="shared" ref="DT6:EB6" si="13">IF(DT7="",NA(),DT7)</f>
        <v>8.59</v>
      </c>
      <c r="DU6" s="22">
        <f t="shared" si="13"/>
        <v>12.06</v>
      </c>
      <c r="DV6" s="22">
        <f t="shared" si="13"/>
        <v>15.24</v>
      </c>
      <c r="DW6" s="22">
        <f t="shared" si="13"/>
        <v>16.579999999999998</v>
      </c>
      <c r="DX6" s="22">
        <f t="shared" si="13"/>
        <v>23.68</v>
      </c>
      <c r="DY6" s="22">
        <f t="shared" si="13"/>
        <v>25.76</v>
      </c>
      <c r="DZ6" s="22">
        <f t="shared" si="13"/>
        <v>27.51</v>
      </c>
      <c r="EA6" s="22">
        <f t="shared" si="13"/>
        <v>28.57</v>
      </c>
      <c r="EB6" s="22">
        <f t="shared" si="13"/>
        <v>29.7</v>
      </c>
      <c r="EC6" s="21" t="str">
        <f>IF(EC7="","",IF(EC7="-","【-】","【"&amp;SUBSTITUTE(TEXT(EC7,"#,##0.00"),"-","△")&amp;"】"))</f>
        <v>【26.78】</v>
      </c>
      <c r="ED6" s="22">
        <f>IF(ED7="",NA(),ED7)</f>
        <v>0.93</v>
      </c>
      <c r="EE6" s="22">
        <f t="shared" ref="EE6:EM6" si="14">IF(EE7="",NA(),EE7)</f>
        <v>0.84</v>
      </c>
      <c r="EF6" s="22">
        <f t="shared" si="14"/>
        <v>0.67</v>
      </c>
      <c r="EG6" s="22">
        <f t="shared" si="14"/>
        <v>0.97</v>
      </c>
      <c r="EH6" s="22">
        <f t="shared" si="14"/>
        <v>0.59</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122173</v>
      </c>
      <c r="D7" s="24">
        <v>46</v>
      </c>
      <c r="E7" s="24">
        <v>1</v>
      </c>
      <c r="F7" s="24">
        <v>0</v>
      </c>
      <c r="G7" s="24">
        <v>1</v>
      </c>
      <c r="H7" s="24" t="s">
        <v>92</v>
      </c>
      <c r="I7" s="24" t="s">
        <v>93</v>
      </c>
      <c r="J7" s="24" t="s">
        <v>94</v>
      </c>
      <c r="K7" s="24" t="s">
        <v>95</v>
      </c>
      <c r="L7" s="24" t="s">
        <v>96</v>
      </c>
      <c r="M7" s="24" t="s">
        <v>97</v>
      </c>
      <c r="N7" s="25" t="s">
        <v>98</v>
      </c>
      <c r="O7" s="25">
        <v>94.6</v>
      </c>
      <c r="P7" s="25">
        <v>94.59</v>
      </c>
      <c r="Q7" s="25">
        <v>2266</v>
      </c>
      <c r="R7" s="25">
        <v>437634</v>
      </c>
      <c r="S7" s="25">
        <v>114.74</v>
      </c>
      <c r="T7" s="25">
        <v>3814.14</v>
      </c>
      <c r="U7" s="25">
        <v>414047</v>
      </c>
      <c r="V7" s="25">
        <v>114.74</v>
      </c>
      <c r="W7" s="25">
        <v>3608.57</v>
      </c>
      <c r="X7" s="25">
        <v>126.61</v>
      </c>
      <c r="Y7" s="25">
        <v>124.78</v>
      </c>
      <c r="Z7" s="25">
        <v>123.76</v>
      </c>
      <c r="AA7" s="25">
        <v>120.9</v>
      </c>
      <c r="AB7" s="25">
        <v>123.55</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769.06</v>
      </c>
      <c r="AU7" s="25">
        <v>649.41</v>
      </c>
      <c r="AV7" s="25">
        <v>880.88</v>
      </c>
      <c r="AW7" s="25">
        <v>823.75</v>
      </c>
      <c r="AX7" s="25">
        <v>646.26</v>
      </c>
      <c r="AY7" s="25">
        <v>239.45</v>
      </c>
      <c r="AZ7" s="25">
        <v>246.01</v>
      </c>
      <c r="BA7" s="25">
        <v>228.89</v>
      </c>
      <c r="BB7" s="25">
        <v>232.66</v>
      </c>
      <c r="BC7" s="25">
        <v>217.12</v>
      </c>
      <c r="BD7" s="25">
        <v>239.69</v>
      </c>
      <c r="BE7" s="25">
        <v>56.97</v>
      </c>
      <c r="BF7" s="25">
        <v>49.68</v>
      </c>
      <c r="BG7" s="25">
        <v>45.61</v>
      </c>
      <c r="BH7" s="25">
        <v>41.56</v>
      </c>
      <c r="BI7" s="25">
        <v>31.13</v>
      </c>
      <c r="BJ7" s="25">
        <v>259.56</v>
      </c>
      <c r="BK7" s="25">
        <v>248.92</v>
      </c>
      <c r="BL7" s="25">
        <v>251.26</v>
      </c>
      <c r="BM7" s="25">
        <v>255.84</v>
      </c>
      <c r="BN7" s="25">
        <v>253.22</v>
      </c>
      <c r="BO7" s="25">
        <v>264.86</v>
      </c>
      <c r="BP7" s="25">
        <v>124.73</v>
      </c>
      <c r="BQ7" s="25">
        <v>122.58</v>
      </c>
      <c r="BR7" s="25">
        <v>117.99</v>
      </c>
      <c r="BS7" s="25">
        <v>107.4</v>
      </c>
      <c r="BT7" s="25">
        <v>125.42</v>
      </c>
      <c r="BU7" s="25">
        <v>105.07</v>
      </c>
      <c r="BV7" s="25">
        <v>107.54</v>
      </c>
      <c r="BW7" s="25">
        <v>101.93</v>
      </c>
      <c r="BX7" s="25">
        <v>102.36</v>
      </c>
      <c r="BY7" s="25">
        <v>101.56</v>
      </c>
      <c r="BZ7" s="25">
        <v>97.59</v>
      </c>
      <c r="CA7" s="25">
        <v>143.5</v>
      </c>
      <c r="CB7" s="25">
        <v>147.15</v>
      </c>
      <c r="CC7" s="25">
        <v>144.94999999999999</v>
      </c>
      <c r="CD7" s="25">
        <v>150.24</v>
      </c>
      <c r="CE7" s="25">
        <v>147.16999999999999</v>
      </c>
      <c r="CF7" s="25">
        <v>153.71</v>
      </c>
      <c r="CG7" s="25">
        <v>155.9</v>
      </c>
      <c r="CH7" s="25">
        <v>162.47</v>
      </c>
      <c r="CI7" s="25">
        <v>165.52</v>
      </c>
      <c r="CJ7" s="25">
        <v>169.99</v>
      </c>
      <c r="CK7" s="25">
        <v>181.66</v>
      </c>
      <c r="CL7" s="25">
        <v>85.03</v>
      </c>
      <c r="CM7" s="25">
        <v>84.6</v>
      </c>
      <c r="CN7" s="25">
        <v>83.6</v>
      </c>
      <c r="CO7" s="25">
        <v>83.74</v>
      </c>
      <c r="CP7" s="25">
        <v>84.71</v>
      </c>
      <c r="CQ7" s="25">
        <v>64.41</v>
      </c>
      <c r="CR7" s="25">
        <v>64.11</v>
      </c>
      <c r="CS7" s="25">
        <v>63.81</v>
      </c>
      <c r="CT7" s="25">
        <v>63.58</v>
      </c>
      <c r="CU7" s="25">
        <v>64.13</v>
      </c>
      <c r="CV7" s="25">
        <v>60.21</v>
      </c>
      <c r="CW7" s="25">
        <v>94.06</v>
      </c>
      <c r="CX7" s="25">
        <v>94.58</v>
      </c>
      <c r="CY7" s="25">
        <v>94.96</v>
      </c>
      <c r="CZ7" s="25">
        <v>94.59</v>
      </c>
      <c r="DA7" s="25">
        <v>94.5</v>
      </c>
      <c r="DB7" s="25">
        <v>91.64</v>
      </c>
      <c r="DC7" s="25">
        <v>92.09</v>
      </c>
      <c r="DD7" s="25">
        <v>91.76</v>
      </c>
      <c r="DE7" s="25">
        <v>91.22</v>
      </c>
      <c r="DF7" s="25">
        <v>90.98</v>
      </c>
      <c r="DG7" s="25">
        <v>89.21</v>
      </c>
      <c r="DH7" s="25">
        <v>42.63</v>
      </c>
      <c r="DI7" s="25">
        <v>41.68</v>
      </c>
      <c r="DJ7" s="25">
        <v>42.47</v>
      </c>
      <c r="DK7" s="25">
        <v>43.26</v>
      </c>
      <c r="DL7" s="25">
        <v>43.65</v>
      </c>
      <c r="DM7" s="25">
        <v>51.62</v>
      </c>
      <c r="DN7" s="25">
        <v>52.16</v>
      </c>
      <c r="DO7" s="25">
        <v>52.59</v>
      </c>
      <c r="DP7" s="25">
        <v>52.74</v>
      </c>
      <c r="DQ7" s="25">
        <v>53.15</v>
      </c>
      <c r="DR7" s="25">
        <v>52.41</v>
      </c>
      <c r="DS7" s="25">
        <v>9.15</v>
      </c>
      <c r="DT7" s="25">
        <v>8.59</v>
      </c>
      <c r="DU7" s="25">
        <v>12.06</v>
      </c>
      <c r="DV7" s="25">
        <v>15.24</v>
      </c>
      <c r="DW7" s="25">
        <v>16.579999999999998</v>
      </c>
      <c r="DX7" s="25">
        <v>23.68</v>
      </c>
      <c r="DY7" s="25">
        <v>25.76</v>
      </c>
      <c r="DZ7" s="25">
        <v>27.51</v>
      </c>
      <c r="EA7" s="25">
        <v>28.57</v>
      </c>
      <c r="EB7" s="25">
        <v>29.7</v>
      </c>
      <c r="EC7" s="25">
        <v>26.78</v>
      </c>
      <c r="ED7" s="25">
        <v>0.93</v>
      </c>
      <c r="EE7" s="25">
        <v>0.84</v>
      </c>
      <c r="EF7" s="25">
        <v>0.67</v>
      </c>
      <c r="EG7" s="25">
        <v>0.97</v>
      </c>
      <c r="EH7" s="25">
        <v>0.59</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2026-01-19T06:05:52Z</cp:lastPrinted>
  <dcterms:created xsi:type="dcterms:W3CDTF">2025-12-12T09:14:27Z</dcterms:created>
  <dcterms:modified xsi:type="dcterms:W3CDTF">2026-03-05T03:47:44Z</dcterms:modified>
  <cp:category/>
</cp:coreProperties>
</file>