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CA7CA0D3-BD6E-4134-A3C1-AEB454EFA2D7}" xr6:coauthVersionLast="47" xr6:coauthVersionMax="47" xr10:uidLastSave="{00000000-0000-0000-0000-000000000000}"/>
  <workbookProtection workbookAlgorithmName="SHA-512" workbookHashValue="WAlQWLN/dXgpb6b6Tqltzmfpc939OmRb3XHaocGjX75IE3VN0l0R03LN32eRXAUGls8X1fBi6HsThugsdn29FQ==" workbookSaltValue="m3N72Dqj9TmXTvgbs/flU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<sst xmlns="http://schemas.openxmlformats.org/spreadsheetml/2006/main" count="231" uniqueCount="115">
  <si>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</si>
  <si>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</si>
  <si>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</si>
  <si>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</si>
  <si>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</si>
  <si>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</si>
  <si>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</si>
  <si>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</si>
  <si>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</si>
  <si>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</si>
  <si>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</si>
  <si>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</si>
  <si>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</si>
  <si>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</si>
  <si>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</si>
  <si>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</si>
  <si>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</si>
  <si>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</si>
  <si>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</si>
  <si>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</si>
  <si>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</si>
  <si>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</si>
  <si>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</si>
  <si>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</si>
  <si>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</si>
  <si>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</si>
  <si>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</si>
  <si>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</si>
  <si>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</si>
  <si>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</si>
  <si>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</si>
  <si>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</si>
  <si>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</si>
  <si>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</si>
  <si>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</si>
  <si>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</si>
  <si>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</si>
  <si>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</si>
  <si>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</si>
  <si>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</si>
  <si>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</si>
  <si>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</si>
  <si>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</si>
  <si>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</si>
  <si>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</si>
  <si>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</si>
  <si>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</si>
  <si>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</si>
  <si>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</si>
  <si>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</si>
  <si>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</si>
  <si>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</si>
  <si>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</si>
  <si>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</si>
  <si>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</si>
  <si>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</si>
  <si>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</si>
  <si>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</si>
  <si>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</si>
  <si>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</si>
  <si>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</si>
  <si>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</si>
  <si>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</si>
  <si>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</si>
  <si>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</si>
  <si>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</si>
  <si>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</si>
  <si>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</si>
  <si>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</si>
  <si>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</si>
  <si>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</si>
  <si>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</si>
  <si>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</si>
  <si>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</si>
  <si>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</si>
  <si>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</si>
  <si>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</si>
  <si>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</si>
  <si>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</si>
  <si>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</si>
  <si>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</si>
  <si>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</si>
  <si>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</si>
  <si>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</si>
  <si>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</si>
  <si>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</si>
  <si>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</si>
  <si>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</si>
  <si>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</si>
  <si>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</si>
  <si>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</si>
  <si>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</si>
  <si>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</si>
  <si>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</si>
  <si>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</si>
  <si>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</si>
  <si>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習志野市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</si>
  <si>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</si>
  <si>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</si>
  <si>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</si>
  <si>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</si>
  <si>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</si>
  <si>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</si>
  <si>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</si>
  <si>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</si>
  <si>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</si>
  <si>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</si>
  <si>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</si>
  <si>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</si>
  <si>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</si>
  <si>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</si>
  <si>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</si>
  <si>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法定準耐用年数50年を経過する管渠が今後10年間で約36％に達する見込です。令和6年度においては管渠の更新事業が無く、管渠改善率は0％でした。今後、改善が必要な管渠は増加していくため、老朽化が進行していくことが見込まれます。
　また、耐用年数到来前であっても、一部の管路施設に破損や詰まり等が発生しているため、定期的な清掃や点検を行う中で施設の機能確保や劣化状況の把握を行い、適正な維持管理及び計画的かつ効率的な老朽化対策に努めます。
 今後は、技能労働者減少も課題となることが見込まれます。</t>
    <rPh sb="39" eb="41">
      <t>レイワ</t>
    </rPh>
    <rPh sb="42" eb="44">
      <t>ネンド</t>
    </rPh>
    <rPh sb="52" eb="54">
      <t>コウシン</t>
    </rPh>
    <rPh sb="54" eb="56">
      <t>ジギョウ</t>
    </rPh>
    <rPh sb="57" eb="58">
      <t>ナ</t>
    </rPh>
    <rPh sb="60" eb="62">
      <t>カンキョ</t>
    </rPh>
    <rPh sb="62" eb="64">
      <t>カイゼン</t>
    </rPh>
    <rPh sb="72" eb="74">
      <t>コンゴ</t>
    </rPh>
    <rPh sb="97" eb="99">
      <t>シンコウ</t>
    </rPh>
    <rPh sb="106" eb="108">
      <t>ミコ</t>
    </rPh>
    <phoneticPr fontId="4"/>
  </si>
  <si>
    <t>　経営指標は類似団体比較で平均的な数値となっており、概ね健全経営のもと事業実施できていると認識しています。
　一方で、経常収支比率の低下や汚水処理原価が比較的高いといった状況が見受けられることから、経営状況の分析を進め、改善策を研究し経営の効率化に努めます。
　また、今後は施設の老朽化に伴う改築・更新に多額の費用が必要となる一方、将来的には、下水道使用料収入は減少傾向となる見込みです。施設の改築・更新は急務であるため、要対策箇所の洗い出しを急ぎ行い、それを基に効果的かつ効率的な更新手法の検討を進めます。併せて、汚水処理の広域化の検討も推進します。
　持続可能な下水道経営に向け、引き続き施設の計画的な更新を図るとともに、下水道財政の健全化・経営の効率化に取り組みます。</t>
    <rPh sb="26" eb="27">
      <t>オオム</t>
    </rPh>
    <rPh sb="66" eb="68">
      <t>テイカ</t>
    </rPh>
    <rPh sb="69" eb="71">
      <t>オスイ</t>
    </rPh>
    <rPh sb="71" eb="73">
      <t>ショリ</t>
    </rPh>
    <rPh sb="73" eb="75">
      <t>ゲンカ</t>
    </rPh>
    <rPh sb="76" eb="79">
      <t>ヒカクテキ</t>
    </rPh>
    <rPh sb="79" eb="80">
      <t>タカ</t>
    </rPh>
    <rPh sb="85" eb="87">
      <t>ジョウキョウ</t>
    </rPh>
    <rPh sb="88" eb="90">
      <t>ミウ</t>
    </rPh>
    <rPh sb="99" eb="101">
      <t>ケイエイ</t>
    </rPh>
    <rPh sb="101" eb="103">
      <t>ジョウキョウ</t>
    </rPh>
    <rPh sb="104" eb="106">
      <t>ブンセキ</t>
    </rPh>
    <rPh sb="107" eb="108">
      <t>スス</t>
    </rPh>
    <rPh sb="110" eb="112">
      <t>カイゼン</t>
    </rPh>
    <rPh sb="112" eb="113">
      <t>サク</t>
    </rPh>
    <rPh sb="114" eb="116">
      <t>ケンキュウ</t>
    </rPh>
    <rPh sb="117" eb="119">
      <t>ケイエイ</t>
    </rPh>
    <rPh sb="120" eb="123">
      <t>コウリツカ</t>
    </rPh>
    <rPh sb="124" eb="125">
      <t>ツト</t>
    </rPh>
    <rPh sb="155" eb="157">
      <t>ヒヨウ</t>
    </rPh>
    <rPh sb="194" eb="196">
      <t>シセツ</t>
    </rPh>
    <rPh sb="197" eb="199">
      <t>カイチク</t>
    </rPh>
    <rPh sb="200" eb="202">
      <t>コウシン</t>
    </rPh>
    <rPh sb="203" eb="205">
      <t>キュウム</t>
    </rPh>
    <rPh sb="211" eb="212">
      <t>ヨウ</t>
    </rPh>
    <rPh sb="212" eb="214">
      <t>タイサク</t>
    </rPh>
    <rPh sb="214" eb="216">
      <t>カショ</t>
    </rPh>
    <rPh sb="217" eb="218">
      <t>アラ</t>
    </rPh>
    <rPh sb="219" eb="220">
      <t>ダ</t>
    </rPh>
    <rPh sb="222" eb="223">
      <t>イソ</t>
    </rPh>
    <rPh sb="224" eb="225">
      <t>オコナ</t>
    </rPh>
    <rPh sb="230" eb="231">
      <t>モト</t>
    </rPh>
    <rPh sb="232" eb="235">
      <t>コウカテキ</t>
    </rPh>
    <rPh sb="237" eb="240">
      <t>コウリツテキ</t>
    </rPh>
    <rPh sb="241" eb="243">
      <t>コウシン</t>
    </rPh>
    <rPh sb="243" eb="245">
      <t>シュホウ</t>
    </rPh>
    <rPh sb="246" eb="248">
      <t>ケントウ</t>
    </rPh>
    <rPh sb="249" eb="250">
      <t>スス</t>
    </rPh>
    <rPh sb="254" eb="255">
      <t>アワ</t>
    </rPh>
    <rPh sb="267" eb="269">
      <t>ケントウ</t>
    </rPh>
    <rPh sb="270" eb="272">
      <t>スイシン</t>
    </rPh>
    <phoneticPr fontId="4"/>
  </si>
  <si>
    <t xml:space="preserve">①経常収支比率・②累積欠損金比率
　経常収支比率は、事業収益が減少傾向であるのに対し事業費用はほぼ横ばいであったことから、令和5年度と比べ低下しており、今後も動向を引き続き注視していく必要があります。累積欠損金はありません。
③流動比率
　建設改良費等に充てた同意済企業債の未発行分が流動比率を下げていますが、100％を超えています。なお、同意済み企業債の未発行分を流動資産に加えた場合、121.57％となります。
④企業債残高対事業規模比率
　企業債の借入額を償還額以下にすることで債務残高削減に取り組んでおり、低下傾向にあります。
⑤経費回収率
　将来的に人口減少に伴う使用料収入の減少が見込まれるため、適正な使用料水準について引き続き注視していく必要があります。
⑥汚水処理原価
　全国平均、類似団体と比較し高い数値となっています。これは、普及率向上を目指した結果、有収水量に対して減価償却費が高く、経営を圧迫することとなっていると認識しており、汚水処理の広域化など経営改善を検討する必要があります。
⑦施設利用率
　令和4年度に適正な算定を行ったため、令和3年度以前と比べ施設利用率は大幅に低下しています。
　適切な施設規模の検討を行うとともに、汚水処理の広域化を推進し、汚水処理の合理化を図ります。
⑧水洗化率
　高い数値で上昇傾向で推移しています。今後も水洗化普及を促進していきます。
</t>
    <rPh sb="18" eb="20">
      <t>ケイジョウ</t>
    </rPh>
    <rPh sb="20" eb="22">
      <t>シュウシ</t>
    </rPh>
    <rPh sb="22" eb="24">
      <t>ヒリツ</t>
    </rPh>
    <rPh sb="42" eb="44">
      <t>ジギョウ</t>
    </rPh>
    <rPh sb="44" eb="46">
      <t>ヒヨウ</t>
    </rPh>
    <rPh sb="49" eb="50">
      <t>ヨコ</t>
    </rPh>
    <rPh sb="61" eb="63">
      <t>レイワ</t>
    </rPh>
    <rPh sb="64" eb="66">
      <t>ネンド</t>
    </rPh>
    <rPh sb="67" eb="68">
      <t>クラ</t>
    </rPh>
    <rPh sb="69" eb="71">
      <t>テイカ</t>
    </rPh>
    <rPh sb="76" eb="78">
      <t>コンゴ</t>
    </rPh>
    <rPh sb="79" eb="81">
      <t>ドウコウ</t>
    </rPh>
    <rPh sb="82" eb="83">
      <t>ヒ</t>
    </rPh>
    <rPh sb="84" eb="85">
      <t>ツヅ</t>
    </rPh>
    <rPh sb="86" eb="88">
      <t>チュウシ</t>
    </rPh>
    <rPh sb="92" eb="94">
      <t>ヒツヨウ</t>
    </rPh>
    <rPh sb="100" eb="102">
      <t>ルイセキ</t>
    </rPh>
    <rPh sb="102" eb="104">
      <t>ケッソン</t>
    </rPh>
    <rPh sb="104" eb="105">
      <t>キン</t>
    </rPh>
    <rPh sb="257" eb="259">
      <t>テイカ</t>
    </rPh>
    <rPh sb="259" eb="261">
      <t>ケイコウ</t>
    </rPh>
    <rPh sb="276" eb="279">
      <t>ショウライテキ</t>
    </rPh>
    <rPh sb="419" eb="421">
      <t>ニンシキ</t>
    </rPh>
    <rPh sb="509" eb="511">
      <t>テキセツ</t>
    </rPh>
    <rPh sb="512" eb="514">
      <t>シセツ</t>
    </rPh>
    <rPh sb="514" eb="516">
      <t>キボ</t>
    </rPh>
    <rPh sb="517" eb="519">
      <t>ケントウ</t>
    </rPh>
    <rPh sb="520" eb="521">
      <t>オコナ</t>
    </rPh>
    <rPh sb="540" eb="542">
      <t>オスイ</t>
    </rPh>
    <rPh sb="542" eb="544">
      <t>ショリ</t>
    </rPh>
    <rPh sb="545" eb="548">
      <t>ゴウリカ</t>
    </rPh>
    <rPh sb="549" eb="550">
      <t>ハカ</t>
    </rPh>
    <rPh sb="567" eb="569">
      <t>ジョウショウ</t>
    </rPh>
    <rPh sb="569" eb="57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</si>
</sst>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c:v>
                </c:pt>
                <c:pt idx="1">
                  <c:v>0</c:v>
                </c:pt>
                <c:pt idx="2" formatCode="#,##0.00;&quot;△&quot;#,##0.00;&quot;-&quot;">
                  <c:v>0.13</c:v>
                </c:pt>
                <c:pt idx="3" formatCode="#,##0.00;&quot;△&quot;#,##0.00;&quot;-&quot;">
                  <c:v>0.05</c:v>
                </c:pt>
                <c:pt idx="4">
                  <c:v>0</c:v>
                </c:pt>
              </c:numCache>
            </c:numRef>
          </c:val>
          <c:extLst>
            <c:ext xmlns:c16="http://schemas.microsoft.com/office/drawing/2014/chart" uri="{C3380CC4-5D6E-409C-BE32-E72D297353CC}">
              <c16:uniqueId val="{00000000-FD04-4EFF-9E49-B24512822E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FD04-4EFF-9E49-B24512822E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242.17</c:v>
                </c:pt>
                <c:pt idx="1">
                  <c:v>246.61</c:v>
                </c:pt>
                <c:pt idx="2">
                  <c:v>91.48</c:v>
                </c:pt>
                <c:pt idx="3">
                  <c:v>87.84</c:v>
                </c:pt>
                <c:pt idx="4">
                  <c:v>89.1</c:v>
                </c:pt>
              </c:numCache>
            </c:numRef>
          </c:val>
          <c:extLst>
            <c:ext xmlns:c16="http://schemas.microsoft.com/office/drawing/2014/chart" uri="{C3380CC4-5D6E-409C-BE32-E72D297353CC}">
              <c16:uniqueId val="{00000000-930F-402F-AD13-1B1A01A64C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930F-402F-AD13-1B1A01A64C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97.62</c:v>
                </c:pt>
                <c:pt idx="1">
                  <c:v>97.93</c:v>
                </c:pt>
                <c:pt idx="2">
                  <c:v>97.96</c:v>
                </c:pt>
                <c:pt idx="3">
                  <c:v>98.02</c:v>
                </c:pt>
                <c:pt idx="4">
                  <c:v>98.07</c:v>
                </c:pt>
              </c:numCache>
            </c:numRef>
          </c:val>
          <c:extLst>
            <c:ext xmlns:c16="http://schemas.microsoft.com/office/drawing/2014/chart" uri="{C3380CC4-5D6E-409C-BE32-E72D297353CC}">
              <c16:uniqueId val="{00000000-113C-40ED-96BB-87B2080ACA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113C-40ED-96BB-87B2080ACA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108.09</c:v>
                </c:pt>
                <c:pt idx="1">
                  <c:v>109.83</c:v>
                </c:pt>
                <c:pt idx="2">
                  <c:v>111.43</c:v>
                </c:pt>
                <c:pt idx="3">
                  <c:v>107.88</c:v>
                </c:pt>
                <c:pt idx="4">
                  <c:v>107.62</c:v>
                </c:pt>
              </c:numCache>
            </c:numRef>
          </c:val>
          <c:extLst>
            <c:ext xmlns:c16="http://schemas.microsoft.com/office/drawing/2014/chart" uri="{C3380CC4-5D6E-409C-BE32-E72D297353CC}">
              <c16:uniqueId val="{00000000-09BE-4725-A534-96CA62FBCC2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09BE-4725-A534-96CA62FBCC2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8.39</c:v>
                </c:pt>
                <c:pt idx="1">
                  <c:v>12.12</c:v>
                </c:pt>
                <c:pt idx="2">
                  <c:v>15.75</c:v>
                </c:pt>
                <c:pt idx="3">
                  <c:v>19.27</c:v>
                </c:pt>
                <c:pt idx="4">
                  <c:v>22.89</c:v>
                </c:pt>
              </c:numCache>
            </c:numRef>
          </c:val>
          <c:extLst>
            <c:ext xmlns:c16="http://schemas.microsoft.com/office/drawing/2014/chart" uri="{C3380CC4-5D6E-409C-BE32-E72D297353CC}">
              <c16:uniqueId val="{00000000-7A08-4937-BFE0-A825BC4870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7A08-4937-BFE0-A825BC4870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11.86</c:v>
                </c:pt>
                <c:pt idx="1">
                  <c:v>13.81</c:v>
                </c:pt>
                <c:pt idx="2">
                  <c:v>14.98</c:v>
                </c:pt>
                <c:pt idx="3">
                  <c:v>16.59</c:v>
                </c:pt>
                <c:pt idx="4">
                  <c:v>17.07</c:v>
                </c:pt>
              </c:numCache>
            </c:numRef>
          </c:val>
          <c:extLst>
            <c:ext xmlns:c16="http://schemas.microsoft.com/office/drawing/2014/chart" uri="{C3380CC4-5D6E-409C-BE32-E72D297353CC}">
              <c16:uniqueId val="{00000000-6377-49F9-9650-155CC156B3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6377-49F9-9650-155CC156B3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62-42F5-8264-47765675BE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2F62-42F5-8264-47765675BE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71.19</c:v>
                </c:pt>
                <c:pt idx="1">
                  <c:v>79.81</c:v>
                </c:pt>
                <c:pt idx="2">
                  <c:v>117.55</c:v>
                </c:pt>
                <c:pt idx="3">
                  <c:v>105.29</c:v>
                </c:pt>
                <c:pt idx="4">
                  <c:v>102.83</c:v>
                </c:pt>
              </c:numCache>
            </c:numRef>
          </c:val>
          <c:extLst>
            <c:ext xmlns:c16="http://schemas.microsoft.com/office/drawing/2014/chart" uri="{C3380CC4-5D6E-409C-BE32-E72D297353CC}">
              <c16:uniqueId val="{00000000-AA41-4D58-B27B-440E061D3C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AA41-4D58-B27B-440E061D3C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439.23</c:v>
                </c:pt>
                <c:pt idx="1">
                  <c:v>395.31</c:v>
                </c:pt>
                <c:pt idx="2">
                  <c:v>430.9</c:v>
                </c:pt>
                <c:pt idx="3">
                  <c:v>399.6</c:v>
                </c:pt>
                <c:pt idx="4">
                  <c:v>390.89</c:v>
                </c:pt>
              </c:numCache>
            </c:numRef>
          </c:val>
          <c:extLst>
            <c:ext xmlns:c16="http://schemas.microsoft.com/office/drawing/2014/chart" uri="{C3380CC4-5D6E-409C-BE32-E72D297353CC}">
              <c16:uniqueId val="{00000000-AA91-4301-97CD-598E3C120F6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AA91-4301-97CD-598E3C120F6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110.28</c:v>
                </c:pt>
                <c:pt idx="1">
                  <c:v>116.26</c:v>
                </c:pt>
                <c:pt idx="2">
                  <c:v>115.19</c:v>
                </c:pt>
                <c:pt idx="3">
                  <c:v>107.56</c:v>
                </c:pt>
                <c:pt idx="4">
                  <c:v>108.96</c:v>
                </c:pt>
              </c:numCache>
            </c:numRef>
          </c:val>
          <c:extLst>
            <c:ext xmlns:c16="http://schemas.microsoft.com/office/drawing/2014/chart" uri="{C3380CC4-5D6E-409C-BE32-E72D297353CC}">
              <c16:uniqueId val="{00000000-5397-4BB9-B1B2-60F37950AB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397-4BB9-B1B2-60F37950AB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137.88</c:v>
                </c:pt>
                <c:pt idx="1">
                  <c:v>133.82</c:v>
                </c:pt>
                <c:pt idx="2">
                  <c:v>135.44999999999999</c:v>
                </c:pt>
                <c:pt idx="3">
                  <c:v>145.33000000000001</c:v>
                </c:pt>
                <c:pt idx="4">
                  <c:v>143.83000000000001</c:v>
                </c:pt>
              </c:numCache>
            </c:numRef>
          </c:val>
          <c:extLst>
            <c:ext xmlns:c16="http://schemas.microsoft.com/office/drawing/2014/chart" uri="{C3380CC4-5D6E-409C-BE32-E72D297353CC}">
              <c16:uniqueId val="{00000000-6183-4ADF-BC07-44F07931C9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6183-4ADF-BC07-44F07931C9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習志野市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Aa</v>
      </c>
      <c r="X8" s="70"/>
      <c r="Y8" s="70"/>
      <c r="Z8" s="70"/>
      <c r="AA8" s="70"/>
      <c r="AB8" s="70"/>
      <c r="AC8" s="70"/>
      <c r="AD8" s="71" t="str">
        <f>データ!$M$6</f>
        <v>自治体職員</v>
      </c>
      <c r="AE8" s="71"/>
      <c r="AF8" s="71"/>
      <c r="AG8" s="71"/>
      <c r="AH8" s="71"/>
      <c r="AI8" s="71"/>
      <c r="AJ8" s="71"/>
      <c r="AK8" s="3"/>
      <c r="AL8" s="44">
        <f>データ!S6</f>
        <v>175105</v>
      </c>
      <c r="AM8" s="44"/>
      <c r="AN8" s="44"/>
      <c r="AO8" s="44"/>
      <c r="AP8" s="44"/>
      <c r="AQ8" s="44"/>
      <c r="AR8" s="44"/>
      <c r="AS8" s="44"/>
      <c r="AT8" s="45">
        <f>データ!T6</f>
        <v>20.97</v>
      </c>
      <c r="AU8" s="45"/>
      <c r="AV8" s="45"/>
      <c r="AW8" s="45"/>
      <c r="AX8" s="45"/>
      <c r="AY8" s="45"/>
      <c r="AZ8" s="45"/>
      <c r="BA8" s="45"/>
      <c r="BB8" s="45">
        <f>データ!U6</f>
        <v>8350.26</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72.819999999999993</v>
      </c>
      <c r="J10" s="45"/>
      <c r="K10" s="45"/>
      <c r="L10" s="45"/>
      <c r="M10" s="45"/>
      <c r="N10" s="45"/>
      <c r="O10" s="45"/>
      <c r="P10" s="45">
        <f>データ!P6</f>
        <v>95.88</v>
      </c>
      <c r="Q10" s="45"/>
      <c r="R10" s="45"/>
      <c r="S10" s="45"/>
      <c r="T10" s="45"/>
      <c r="U10" s="45"/>
      <c r="V10" s="45"/>
      <c r="W10" s="45">
        <f>データ!Q6</f>
        <v>76.47</v>
      </c>
      <c r="X10" s="45"/>
      <c r="Y10" s="45"/>
      <c r="Z10" s="45"/>
      <c r="AA10" s="45"/>
      <c r="AB10" s="45"/>
      <c r="AC10" s="45"/>
      <c r="AD10" s="44">
        <f>データ!R6</f>
        <v>2192</v>
      </c>
      <c r="AE10" s="44"/>
      <c r="AF10" s="44"/>
      <c r="AG10" s="44"/>
      <c r="AH10" s="44"/>
      <c r="AI10" s="44"/>
      <c r="AJ10" s="44"/>
      <c r="AK10" s="2"/>
      <c r="AL10" s="44">
        <f>データ!V6</f>
        <v>167794</v>
      </c>
      <c r="AM10" s="44"/>
      <c r="AN10" s="44"/>
      <c r="AO10" s="44"/>
      <c r="AP10" s="44"/>
      <c r="AQ10" s="44"/>
      <c r="AR10" s="44"/>
      <c r="AS10" s="44"/>
      <c r="AT10" s="45">
        <f>データ!W6</f>
        <v>15.43</v>
      </c>
      <c r="AU10" s="45"/>
      <c r="AV10" s="45"/>
      <c r="AW10" s="45"/>
      <c r="AX10" s="45"/>
      <c r="AY10" s="45"/>
      <c r="AZ10" s="45"/>
      <c r="BA10" s="45"/>
      <c r="BB10" s="45">
        <f>データ!X6</f>
        <v>10874.53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AwQDysUWJtyZAH9GOc2eLuxj1wzNefHKDtfwyAU6rxJBVsOsTw0TbOupMmRn69mXzM0CVOOtN8D9ScLajLH4g==" saltValue="Oq6xSlRoCB8KWkt5LNCP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122165</v>
      </c>
      <c r="D6" s="19">
        <f t="shared" si="3"/>
        <v>46</v>
      </c>
      <c r="E6" s="19">
        <f t="shared" si="3"/>
        <v>17</v>
      </c>
      <c r="F6" s="19">
        <f t="shared" si="3"/>
        <v>1</v>
      </c>
      <c r="G6" s="19">
        <f t="shared" si="3"/>
        <v>0</v>
      </c>
      <c r="H6" s="19" t="str">
        <f t="shared" si="3"/>
        <v>千葉県　習志野市</v>
      </c>
      <c r="I6" s="19" t="str">
        <f t="shared" si="3"/>
        <v>法適用</v>
      </c>
      <c r="J6" s="19" t="str">
        <f t="shared" si="3"/>
        <v>下水道事業</v>
      </c>
      <c r="K6" s="19" t="str">
        <f t="shared" si="3"/>
        <v>公共下水道</v>
      </c>
      <c r="L6" s="19" t="str">
        <f t="shared" si="3"/>
        <v>Aa</v>
      </c>
      <c r="M6" s="19" t="str">
        <f t="shared" si="3"/>
        <v>自治体職員</v>
      </c>
      <c r="N6" s="20" t="str">
        <f t="shared" si="3"/>
        <v>-</v>
      </c>
      <c r="O6" s="20">
        <f t="shared" si="3"/>
        <v>72.819999999999993</v>
      </c>
      <c r="P6" s="20">
        <f t="shared" si="3"/>
        <v>95.88</v>
      </c>
      <c r="Q6" s="20">
        <f t="shared" si="3"/>
        <v>76.47</v>
      </c>
      <c r="R6" s="20">
        <f t="shared" si="3"/>
        <v>2192</v>
      </c>
      <c r="S6" s="20">
        <f t="shared" si="3"/>
        <v>175105</v>
      </c>
      <c r="T6" s="20">
        <f t="shared" si="3"/>
        <v>20.97</v>
      </c>
      <c r="U6" s="20">
        <f t="shared" si="3"/>
        <v>8350.26</v>
      </c>
      <c r="V6" s="20">
        <f t="shared" si="3"/>
        <v>167794</v>
      </c>
      <c r="W6" s="20">
        <f t="shared" si="3"/>
        <v>15.43</v>
      </c>
      <c r="X6" s="20">
        <f t="shared" si="3"/>
        <v>10874.53</v>
      </c>
      <c r="Y6" s="21">
        <f>IF(Y7="",NA(),Y7)</f>
        <v>108.09</v>
      </c>
      <c r="Z6" s="21">
        <f t="shared" ref="Z6:AH6" si="4">IF(Z7="",NA(),Z7)</f>
        <v>109.83</v>
      </c>
      <c r="AA6" s="21">
        <f t="shared" si="4"/>
        <v>111.43</v>
      </c>
      <c r="AB6" s="21">
        <f t="shared" si="4"/>
        <v>107.88</v>
      </c>
      <c r="AC6" s="21">
        <f t="shared" si="4"/>
        <v>107.62</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71.19</v>
      </c>
      <c r="AV6" s="21">
        <f t="shared" ref="AV6:BD6" si="6">IF(AV7="",NA(),AV7)</f>
        <v>79.81</v>
      </c>
      <c r="AW6" s="21">
        <f t="shared" si="6"/>
        <v>117.55</v>
      </c>
      <c r="AX6" s="21">
        <f t="shared" si="6"/>
        <v>105.29</v>
      </c>
      <c r="AY6" s="21">
        <f t="shared" si="6"/>
        <v>102.83</v>
      </c>
      <c r="AZ6" s="21">
        <f t="shared" si="6"/>
        <v>77.72</v>
      </c>
      <c r="BA6" s="21">
        <f t="shared" si="6"/>
        <v>86.61</v>
      </c>
      <c r="BB6" s="21">
        <f t="shared" si="6"/>
        <v>100.73</v>
      </c>
      <c r="BC6" s="21">
        <f t="shared" si="6"/>
        <v>108.7</v>
      </c>
      <c r="BD6" s="21">
        <f t="shared" si="6"/>
        <v>120.78</v>
      </c>
      <c r="BE6" s="20" t="str">
        <f>IF(BE7="","",IF(BE7="-","【-】","【"&amp;SUBSTITUTE(TEXT(BE7,"#,##0.00"),"-","△")&amp;"】"))</f>
        <v>【82.75】</v>
      </c>
      <c r="BF6" s="21">
        <f>IF(BF7="",NA(),BF7)</f>
        <v>439.23</v>
      </c>
      <c r="BG6" s="21">
        <f t="shared" ref="BG6:BO6" si="7">IF(BG7="",NA(),BG7)</f>
        <v>395.31</v>
      </c>
      <c r="BH6" s="21">
        <f t="shared" si="7"/>
        <v>430.9</v>
      </c>
      <c r="BI6" s="21">
        <f t="shared" si="7"/>
        <v>399.6</v>
      </c>
      <c r="BJ6" s="21">
        <f t="shared" si="7"/>
        <v>390.89</v>
      </c>
      <c r="BK6" s="21">
        <f t="shared" si="7"/>
        <v>485.6</v>
      </c>
      <c r="BL6" s="21">
        <f t="shared" si="7"/>
        <v>463.93</v>
      </c>
      <c r="BM6" s="21">
        <f t="shared" si="7"/>
        <v>481.88</v>
      </c>
      <c r="BN6" s="21">
        <f t="shared" si="7"/>
        <v>460.03</v>
      </c>
      <c r="BO6" s="21">
        <f t="shared" si="7"/>
        <v>447.27</v>
      </c>
      <c r="BP6" s="20" t="str">
        <f>IF(BP7="","",IF(BP7="-","【-】","【"&amp;SUBSTITUTE(TEXT(BP7,"#,##0.00"),"-","△")&amp;"】"))</f>
        <v>【602.56】</v>
      </c>
      <c r="BQ6" s="21">
        <f>IF(BQ7="",NA(),BQ7)</f>
        <v>110.28</v>
      </c>
      <c r="BR6" s="21">
        <f t="shared" ref="BR6:BZ6" si="8">IF(BR7="",NA(),BR7)</f>
        <v>116.26</v>
      </c>
      <c r="BS6" s="21">
        <f t="shared" si="8"/>
        <v>115.19</v>
      </c>
      <c r="BT6" s="21">
        <f t="shared" si="8"/>
        <v>107.56</v>
      </c>
      <c r="BU6" s="21">
        <f t="shared" si="8"/>
        <v>108.96</v>
      </c>
      <c r="BV6" s="21">
        <f t="shared" si="8"/>
        <v>99.95</v>
      </c>
      <c r="BW6" s="21">
        <f t="shared" si="8"/>
        <v>103.4</v>
      </c>
      <c r="BX6" s="21">
        <f t="shared" si="8"/>
        <v>101.87</v>
      </c>
      <c r="BY6" s="21">
        <f t="shared" si="8"/>
        <v>101.33</v>
      </c>
      <c r="BZ6" s="21">
        <f t="shared" si="8"/>
        <v>101.5</v>
      </c>
      <c r="CA6" s="20" t="str">
        <f>IF(CA7="","",IF(CA7="-","【-】","【"&amp;SUBSTITUTE(TEXT(CA7,"#,##0.00"),"-","△")&amp;"】"))</f>
        <v>【97.94】</v>
      </c>
      <c r="CB6" s="21">
        <f>IF(CB7="",NA(),CB7)</f>
        <v>137.88</v>
      </c>
      <c r="CC6" s="21">
        <f t="shared" ref="CC6:CK6" si="9">IF(CC7="",NA(),CC7)</f>
        <v>133.82</v>
      </c>
      <c r="CD6" s="21">
        <f t="shared" si="9"/>
        <v>135.44999999999999</v>
      </c>
      <c r="CE6" s="21">
        <f t="shared" si="9"/>
        <v>145.33000000000001</v>
      </c>
      <c r="CF6" s="21">
        <f t="shared" si="9"/>
        <v>143.83000000000001</v>
      </c>
      <c r="CG6" s="21">
        <f t="shared" si="9"/>
        <v>110.21</v>
      </c>
      <c r="CH6" s="21">
        <f t="shared" si="9"/>
        <v>110.26</v>
      </c>
      <c r="CI6" s="21">
        <f t="shared" si="9"/>
        <v>111.88</v>
      </c>
      <c r="CJ6" s="21">
        <f t="shared" si="9"/>
        <v>114.16</v>
      </c>
      <c r="CK6" s="21">
        <f t="shared" si="9"/>
        <v>114.28</v>
      </c>
      <c r="CL6" s="20" t="str">
        <f>IF(CL7="","",IF(CL7="-","【-】","【"&amp;SUBSTITUTE(TEXT(CL7,"#,##0.00"),"-","△")&amp;"】"))</f>
        <v>【140.98】</v>
      </c>
      <c r="CM6" s="21">
        <f>IF(CM7="",NA(),CM7)</f>
        <v>242.17</v>
      </c>
      <c r="CN6" s="21">
        <f t="shared" ref="CN6:CV6" si="10">IF(CN7="",NA(),CN7)</f>
        <v>246.61</v>
      </c>
      <c r="CO6" s="21">
        <f t="shared" si="10"/>
        <v>91.48</v>
      </c>
      <c r="CP6" s="21">
        <f t="shared" si="10"/>
        <v>87.84</v>
      </c>
      <c r="CQ6" s="21">
        <f t="shared" si="10"/>
        <v>89.1</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97.62</v>
      </c>
      <c r="CY6" s="21">
        <f t="shared" ref="CY6:DG6" si="11">IF(CY7="",NA(),CY7)</f>
        <v>97.93</v>
      </c>
      <c r="CZ6" s="21">
        <f t="shared" si="11"/>
        <v>97.96</v>
      </c>
      <c r="DA6" s="21">
        <f t="shared" si="11"/>
        <v>98.02</v>
      </c>
      <c r="DB6" s="21">
        <f t="shared" si="11"/>
        <v>98.07</v>
      </c>
      <c r="DC6" s="21">
        <f t="shared" si="11"/>
        <v>97.7</v>
      </c>
      <c r="DD6" s="21">
        <f t="shared" si="11"/>
        <v>97.59</v>
      </c>
      <c r="DE6" s="21">
        <f t="shared" si="11"/>
        <v>97.53</v>
      </c>
      <c r="DF6" s="21">
        <f t="shared" si="11"/>
        <v>97.54</v>
      </c>
      <c r="DG6" s="21">
        <f t="shared" si="11"/>
        <v>97.51</v>
      </c>
      <c r="DH6" s="20" t="str">
        <f>IF(DH7="","",IF(DH7="-","【-】","【"&amp;SUBSTITUTE(TEXT(DH7,"#,##0.00"),"-","△")&amp;"】"))</f>
        <v>【96.00】</v>
      </c>
      <c r="DI6" s="21">
        <f>IF(DI7="",NA(),DI7)</f>
        <v>8.39</v>
      </c>
      <c r="DJ6" s="21">
        <f t="shared" ref="DJ6:DR6" si="12">IF(DJ7="",NA(),DJ7)</f>
        <v>12.12</v>
      </c>
      <c r="DK6" s="21">
        <f t="shared" si="12"/>
        <v>15.75</v>
      </c>
      <c r="DL6" s="21">
        <f t="shared" si="12"/>
        <v>19.27</v>
      </c>
      <c r="DM6" s="21">
        <f t="shared" si="12"/>
        <v>22.89</v>
      </c>
      <c r="DN6" s="21">
        <f t="shared" si="12"/>
        <v>23.38</v>
      </c>
      <c r="DO6" s="21">
        <f t="shared" si="12"/>
        <v>24.59</v>
      </c>
      <c r="DP6" s="21">
        <f t="shared" si="12"/>
        <v>26.87</v>
      </c>
      <c r="DQ6" s="21">
        <f t="shared" si="12"/>
        <v>29.31</v>
      </c>
      <c r="DR6" s="21">
        <f t="shared" si="12"/>
        <v>31.67</v>
      </c>
      <c r="DS6" s="20" t="str">
        <f>IF(DS7="","",IF(DS7="-","【-】","【"&amp;SUBSTITUTE(TEXT(DS7,"#,##0.00"),"-","△")&amp;"】"))</f>
        <v>【42.20】</v>
      </c>
      <c r="DT6" s="21">
        <f>IF(DT7="",NA(),DT7)</f>
        <v>11.86</v>
      </c>
      <c r="DU6" s="21">
        <f t="shared" ref="DU6:EC6" si="13">IF(DU7="",NA(),DU7)</f>
        <v>13.81</v>
      </c>
      <c r="DV6" s="21">
        <f t="shared" si="13"/>
        <v>14.98</v>
      </c>
      <c r="DW6" s="21">
        <f t="shared" si="13"/>
        <v>16.59</v>
      </c>
      <c r="DX6" s="21">
        <f t="shared" si="13"/>
        <v>17.07</v>
      </c>
      <c r="DY6" s="21">
        <f t="shared" si="13"/>
        <v>8.1999999999999993</v>
      </c>
      <c r="DZ6" s="21">
        <f t="shared" si="13"/>
        <v>9.43</v>
      </c>
      <c r="EA6" s="21">
        <f t="shared" si="13"/>
        <v>12.4</v>
      </c>
      <c r="EB6" s="21">
        <f t="shared" si="13"/>
        <v>13.81</v>
      </c>
      <c r="EC6" s="21">
        <f t="shared" si="13"/>
        <v>15.32</v>
      </c>
      <c r="ED6" s="20" t="str">
        <f>IF(ED7="","",IF(ED7="-","【-】","【"&amp;SUBSTITUTE(TEXT(ED7,"#,##0.00"),"-","△")&amp;"】"))</f>
        <v>【9.46】</v>
      </c>
      <c r="EE6" s="21">
        <f>IF(EE7="",NA(),EE7)</f>
        <v>0.1</v>
      </c>
      <c r="EF6" s="20">
        <f t="shared" ref="EF6:EN6" si="14">IF(EF7="",NA(),EF7)</f>
        <v>0</v>
      </c>
      <c r="EG6" s="21">
        <f t="shared" si="14"/>
        <v>0.13</v>
      </c>
      <c r="EH6" s="21">
        <f t="shared" si="14"/>
        <v>0.05</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122165</v>
      </c>
      <c r="D7" s="23">
        <v>46</v>
      </c>
      <c r="E7" s="23">
        <v>17</v>
      </c>
      <c r="F7" s="23">
        <v>1</v>
      </c>
      <c r="G7" s="23">
        <v>0</v>
      </c>
      <c r="H7" s="23" t="s">
        <v>96</v>
      </c>
      <c r="I7" s="23" t="s">
        <v>97</v>
      </c>
      <c r="J7" s="23" t="s">
        <v>98</v>
      </c>
      <c r="K7" s="23" t="s">
        <v>99</v>
      </c>
      <c r="L7" s="23" t="s">
        <v>100</v>
      </c>
      <c r="M7" s="23" t="s">
        <v>101</v>
      </c>
      <c r="N7" s="24" t="s">
        <v>102</v>
      </c>
      <c r="O7" s="24">
        <v>72.819999999999993</v>
      </c>
      <c r="P7" s="24">
        <v>95.88</v>
      </c>
      <c r="Q7" s="24">
        <v>76.47</v>
      </c>
      <c r="R7" s="24">
        <v>2192</v>
      </c>
      <c r="S7" s="24">
        <v>175105</v>
      </c>
      <c r="T7" s="24">
        <v>20.97</v>
      </c>
      <c r="U7" s="24">
        <v>8350.26</v>
      </c>
      <c r="V7" s="24">
        <v>167794</v>
      </c>
      <c r="W7" s="24">
        <v>15.43</v>
      </c>
      <c r="X7" s="24">
        <v>10874.53</v>
      </c>
      <c r="Y7" s="24">
        <v>108.09</v>
      </c>
      <c r="Z7" s="24">
        <v>109.83</v>
      </c>
      <c r="AA7" s="24">
        <v>111.43</v>
      </c>
      <c r="AB7" s="24">
        <v>107.88</v>
      </c>
      <c r="AC7" s="24">
        <v>107.62</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71.19</v>
      </c>
      <c r="AV7" s="24">
        <v>79.81</v>
      </c>
      <c r="AW7" s="24">
        <v>117.55</v>
      </c>
      <c r="AX7" s="24">
        <v>105.29</v>
      </c>
      <c r="AY7" s="24">
        <v>102.83</v>
      </c>
      <c r="AZ7" s="24">
        <v>77.72</v>
      </c>
      <c r="BA7" s="24">
        <v>86.61</v>
      </c>
      <c r="BB7" s="24">
        <v>100.73</v>
      </c>
      <c r="BC7" s="24">
        <v>108.7</v>
      </c>
      <c r="BD7" s="24">
        <v>120.78</v>
      </c>
      <c r="BE7" s="24">
        <v>82.75</v>
      </c>
      <c r="BF7" s="24">
        <v>439.23</v>
      </c>
      <c r="BG7" s="24">
        <v>395.31</v>
      </c>
      <c r="BH7" s="24">
        <v>430.9</v>
      </c>
      <c r="BI7" s="24">
        <v>399.6</v>
      </c>
      <c r="BJ7" s="24">
        <v>390.89</v>
      </c>
      <c r="BK7" s="24">
        <v>485.6</v>
      </c>
      <c r="BL7" s="24">
        <v>463.93</v>
      </c>
      <c r="BM7" s="24">
        <v>481.88</v>
      </c>
      <c r="BN7" s="24">
        <v>460.03</v>
      </c>
      <c r="BO7" s="24">
        <v>447.27</v>
      </c>
      <c r="BP7" s="24">
        <v>602.55999999999995</v>
      </c>
      <c r="BQ7" s="24">
        <v>110.28</v>
      </c>
      <c r="BR7" s="24">
        <v>116.26</v>
      </c>
      <c r="BS7" s="24">
        <v>115.19</v>
      </c>
      <c r="BT7" s="24">
        <v>107.56</v>
      </c>
      <c r="BU7" s="24">
        <v>108.96</v>
      </c>
      <c r="BV7" s="24">
        <v>99.95</v>
      </c>
      <c r="BW7" s="24">
        <v>103.4</v>
      </c>
      <c r="BX7" s="24">
        <v>101.87</v>
      </c>
      <c r="BY7" s="24">
        <v>101.33</v>
      </c>
      <c r="BZ7" s="24">
        <v>101.5</v>
      </c>
      <c r="CA7" s="24">
        <v>97.94</v>
      </c>
      <c r="CB7" s="24">
        <v>137.88</v>
      </c>
      <c r="CC7" s="24">
        <v>133.82</v>
      </c>
      <c r="CD7" s="24">
        <v>135.44999999999999</v>
      </c>
      <c r="CE7" s="24">
        <v>145.33000000000001</v>
      </c>
      <c r="CF7" s="24">
        <v>143.83000000000001</v>
      </c>
      <c r="CG7" s="24">
        <v>110.21</v>
      </c>
      <c r="CH7" s="24">
        <v>110.26</v>
      </c>
      <c r="CI7" s="24">
        <v>111.88</v>
      </c>
      <c r="CJ7" s="24">
        <v>114.16</v>
      </c>
      <c r="CK7" s="24">
        <v>114.28</v>
      </c>
      <c r="CL7" s="24">
        <v>140.97999999999999</v>
      </c>
      <c r="CM7" s="24">
        <v>242.17</v>
      </c>
      <c r="CN7" s="24">
        <v>246.61</v>
      </c>
      <c r="CO7" s="24">
        <v>91.48</v>
      </c>
      <c r="CP7" s="24">
        <v>87.84</v>
      </c>
      <c r="CQ7" s="24">
        <v>89.1</v>
      </c>
      <c r="CR7" s="24">
        <v>64.930000000000007</v>
      </c>
      <c r="CS7" s="24">
        <v>65.680000000000007</v>
      </c>
      <c r="CT7" s="24">
        <v>63.62</v>
      </c>
      <c r="CU7" s="24">
        <v>62.65</v>
      </c>
      <c r="CV7" s="24">
        <v>61.96</v>
      </c>
      <c r="CW7" s="24">
        <v>60.13</v>
      </c>
      <c r="CX7" s="24">
        <v>97.62</v>
      </c>
      <c r="CY7" s="24">
        <v>97.93</v>
      </c>
      <c r="CZ7" s="24">
        <v>97.96</v>
      </c>
      <c r="DA7" s="24">
        <v>98.02</v>
      </c>
      <c r="DB7" s="24">
        <v>98.07</v>
      </c>
      <c r="DC7" s="24">
        <v>97.7</v>
      </c>
      <c r="DD7" s="24">
        <v>97.59</v>
      </c>
      <c r="DE7" s="24">
        <v>97.53</v>
      </c>
      <c r="DF7" s="24">
        <v>97.54</v>
      </c>
      <c r="DG7" s="24">
        <v>97.51</v>
      </c>
      <c r="DH7" s="24">
        <v>96</v>
      </c>
      <c r="DI7" s="24">
        <v>8.39</v>
      </c>
      <c r="DJ7" s="24">
        <v>12.12</v>
      </c>
      <c r="DK7" s="24">
        <v>15.75</v>
      </c>
      <c r="DL7" s="24">
        <v>19.27</v>
      </c>
      <c r="DM7" s="24">
        <v>22.89</v>
      </c>
      <c r="DN7" s="24">
        <v>23.38</v>
      </c>
      <c r="DO7" s="24">
        <v>24.59</v>
      </c>
      <c r="DP7" s="24">
        <v>26.87</v>
      </c>
      <c r="DQ7" s="24">
        <v>29.31</v>
      </c>
      <c r="DR7" s="24">
        <v>31.67</v>
      </c>
      <c r="DS7" s="24">
        <v>42.2</v>
      </c>
      <c r="DT7" s="24">
        <v>11.86</v>
      </c>
      <c r="DU7" s="24">
        <v>13.81</v>
      </c>
      <c r="DV7" s="24">
        <v>14.98</v>
      </c>
      <c r="DW7" s="24">
        <v>16.59</v>
      </c>
      <c r="DX7" s="24">
        <v>17.07</v>
      </c>
      <c r="DY7" s="24">
        <v>8.1999999999999993</v>
      </c>
      <c r="DZ7" s="24">
        <v>9.43</v>
      </c>
      <c r="EA7" s="24">
        <v>12.4</v>
      </c>
      <c r="EB7" s="24">
        <v>13.81</v>
      </c>
      <c r="EC7" s="24">
        <v>15.32</v>
      </c>
      <c r="ED7" s="24">
        <v>9.4600000000000009</v>
      </c>
      <c r="EE7" s="24">
        <v>0.1</v>
      </c>
      <c r="EF7" s="24">
        <v>0</v>
      </c>
      <c r="EG7" s="24">
        <v>0.13</v>
      </c>
      <c r="EH7" s="24">
        <v>0.05</v>
      </c>
      <c r="EI7" s="24">
        <v>0</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2026-01-23T11:00:18Z</cp:lastPrinted>
  <dcterms:created xsi:type="dcterms:W3CDTF">2025-12-23T05:59:08Z</dcterms:created>
  <dcterms:modified xsi:type="dcterms:W3CDTF">2026-02-16T05:48:15Z</dcterms:modified>
  <cp:category/>
</cp:coreProperties>
</file>