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DB6CBB20-D7DD-4A51-B2F5-B00D37167BD6}" xr6:coauthVersionLast="47" xr6:coauthVersionMax="47" xr10:uidLastSave="{00000000-0000-0000-0000-000000000000}"/>
  <workbookProtection workbookAlgorithmName="SHA-512" workbookHashValue="dLqvfF5EpHDbiqKURcuXAntqNZasSkSBn7PBzpqd9eJnuKNObZgQYwVLamGsfSMeHKwrMfO3fP+ZEPq7ppnMcA==" workbookSaltValue="tqAEY1dOHUSwBymvFIHVH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AL8" i="4" s="1"/>
  <c r="Q6" i="5"/>
  <c r="P6" i="5"/>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H85" i="4"/>
  <c r="G85" i="4"/>
  <c r="W10" i="4"/>
  <c r="P10" i="4"/>
  <c r="I10" i="4"/>
  <c r="BB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<sst xmlns="http://schemas.openxmlformats.org/spreadsheetml/2006/main" count="228" uniqueCount="111">
  <si>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</si>
  <si>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</si>
  <si>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</si>
  <si>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</si>
  <si>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</si>
  <si>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</si>
  <si>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</si>
  <si>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</si>
  <si>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</si>
  <si>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</si>
  <si>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</si>
  <si>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</si>
  <si>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</si>
  <si>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</si>
  <si>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</si>
  <si>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</si>
  <si>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</si>
  <si>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</si>
  <si>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</si>
  <si>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</si>
  <si>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</si>
  <si>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</si>
  <si>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</si>
  <si>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</si>
  <si>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</si>
  <si>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</si>
  <si>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</si>
  <si>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</si>
  <si>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</si>
  <si>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</si>
  <si>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</si>
  <si>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</si>
  <si>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</si>
  <si>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</si>
  <si>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</si>
  <si>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</si>
  <si>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</si>
  <si>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</si>
  <si>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</si>
  <si>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</si>
  <si>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</si>
  <si>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</si>
  <si>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</si>
  <si>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</si>
  <si>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</si>
  <si>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</si>
  <si>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</si>
  <si>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</si>
  <si>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</si>
  <si>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</si>
  <si>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</si>
  <si>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</si>
  <si>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</si>
  <si>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</si>
  <si>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</si>
  <si>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</si>
  <si>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</si>
  <si>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</si>
  <si>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</si>
  <si>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</si>
  <si>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</si>
  <si>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</si>
  <si>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</si>
  <si>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</si>
  <si>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</si>
  <si>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</si>
  <si>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</si>
  <si>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</si>
  <si>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</si>
  <si>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</si>
  <si>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</si>
  <si>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</si>
  <si>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</si>
  <si>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</si>
  <si>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</si>
  <si>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</si>
  <si>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</si>
  <si>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</si>
  <si>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</si>
  <si>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</si>
  <si>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</si>
  <si>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</si>
  <si>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</si>
  <si>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</si>
  <si>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</si>
  <si>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</si>
  <si>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</si>
  <si>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</si>
  <si>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</si>
  <si>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</si>
  <si>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</si>
  <si>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</si>
  <si>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習志野市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</si>
  <si>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</si>
  <si>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</si>
  <si>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</si>
  <si>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</si>
  <si>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</si>
  <si>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</si>
  <si>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</si>
  <si>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</si>
  <si>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</si>
  <si>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</si>
  <si>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</si>
  <si>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</si>
  <si>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</si>
  <si>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</si>
  <si>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</si>
  <si>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健全性・効率性については、今後、施設更新等による費用の増加及び有収水量の減少が見込まれるため、水道料金水準の適正化を図る中で引き続き健全性の確保に努めます。
　施設については、耐震化を推進することで併せて老朽化対策を図るものとします。</t>
    <phoneticPr fontId="4"/>
  </si>
  <si>
    <t>①経常収支比率
　有収水量の減少及び施設の更新等による費用の増加が想定されるため、令和7年4月1日より料金改定を実施しました。引き続き、水道料金水準の適正化など経営基盤強化の取組が必要です。　　
②累積欠損金比率
　累積欠損金は、生じていないため、過度な経営状況の悪化は見られません。
③流動比率・④企業債残高対給水収益比率
　企業債の借入により数値が上昇しています。そのため、企業債残高について注視が必要です。
⑤料金回収率
　減少傾向にある上、将来の施設更新財源を確保するには十分とは言えません。令和7年4月1日より、水道料金改定を実施したため、数値は改善する見通しですが、今後も料金適正化を図るなどの取組が必要です。
⑥給水原価
　有収水量が減少傾向であり、また、資材価格や労務単価の上昇に伴い費用の増加が見込まれます。数値は増加傾向となっており注視が必要です。
⑦施設利用率
　有収水量が減少傾向にあるため、施設のダウンサイジングを行うことで、次年度以降に改善を見込んでいます。
⑧有収率
　高い水準を維持しており、適切な漏水対策を講じていると言えます。　</t>
    <rPh sb="9" eb="11">
      <t>ユウシュウ</t>
    </rPh>
    <rPh sb="11" eb="13">
      <t>スイリョウ</t>
    </rPh>
    <rPh sb="16" eb="17">
      <t>オヨ</t>
    </rPh>
    <rPh sb="41" eb="43">
      <t>レイワ</t>
    </rPh>
    <rPh sb="44" eb="45">
      <t>ネン</t>
    </rPh>
    <rPh sb="46" eb="47">
      <t>ガツ</t>
    </rPh>
    <rPh sb="48" eb="49">
      <t>ニチ</t>
    </rPh>
    <rPh sb="51" eb="53">
      <t>リョウキン</t>
    </rPh>
    <rPh sb="53" eb="55">
      <t>カイテイ</t>
    </rPh>
    <rPh sb="56" eb="58">
      <t>ジッシ</t>
    </rPh>
    <rPh sb="80" eb="82">
      <t>ケイエイ</t>
    </rPh>
    <rPh sb="82" eb="84">
      <t>キバン</t>
    </rPh>
    <rPh sb="84" eb="86">
      <t>キョウカ</t>
    </rPh>
    <rPh sb="90" eb="92">
      <t>ヒツヨウ</t>
    </rPh>
    <rPh sb="250" eb="252">
      <t>レイワ</t>
    </rPh>
    <rPh sb="253" eb="254">
      <t>ネン</t>
    </rPh>
    <rPh sb="255" eb="256">
      <t>ガツ</t>
    </rPh>
    <rPh sb="257" eb="258">
      <t>ニチ</t>
    </rPh>
    <rPh sb="289" eb="291">
      <t>コンゴ</t>
    </rPh>
    <rPh sb="335" eb="337">
      <t>シザイ</t>
    </rPh>
    <rPh sb="337" eb="339">
      <t>カカク</t>
    </rPh>
    <rPh sb="340" eb="342">
      <t>ロウム</t>
    </rPh>
    <rPh sb="342" eb="344">
      <t>タンカ</t>
    </rPh>
    <rPh sb="345" eb="347">
      <t>ジョウショウ</t>
    </rPh>
    <rPh sb="348" eb="349">
      <t>トモナ</t>
    </rPh>
    <rPh sb="350" eb="352">
      <t>ヒヨウ</t>
    </rPh>
    <rPh sb="353" eb="355">
      <t>ゾウカ</t>
    </rPh>
    <rPh sb="356" eb="358">
      <t>ミコ</t>
    </rPh>
    <rPh sb="426" eb="429">
      <t>ジネンド</t>
    </rPh>
    <rPh sb="429" eb="431">
      <t>イコウ</t>
    </rPh>
    <rPh sb="450" eb="451">
      <t>タカ</t>
    </rPh>
    <rPh sb="452" eb="454">
      <t>スイジュン</t>
    </rPh>
    <rPh sb="455" eb="457">
      <t>イジ</t>
    </rPh>
    <phoneticPr fontId="4"/>
  </si>
  <si>
    <t>①有形固定資産減価償却率・②管路経年化率
　浄水施設及び管路について、老朽化している資産を保有していますが、計画的な耐震化を推進することで併せて老朽化対策を実施しています。
③管路更新率
　数値を改善することが望ましい状況ですが、耐震化を進める上で財源確保が課題となっております。今後は、技能労働者減少も課題となることが見込まれます。</t>
    <rPh sb="88" eb="90">
      <t>カンロ</t>
    </rPh>
    <rPh sb="90" eb="92">
      <t>コウシン</t>
    </rPh>
    <rPh sb="92" eb="93">
      <t>リツ</t>
    </rPh>
    <rPh sb="129" eb="131">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</si>
</sst>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1.1399999999999999</c:v>
                </c:pt>
                <c:pt idx="1">
                  <c:v>0.51</c:v>
                </c:pt>
                <c:pt idx="2">
                  <c:v>0.7</c:v>
                </c:pt>
                <c:pt idx="3">
                  <c:v>0.7</c:v>
                </c:pt>
                <c:pt idx="4">
                  <c:v>0.8</c:v>
                </c:pt>
              </c:numCache>
            </c:numRef>
          </c:val>
          <c:extLst>
            <c:ext xmlns:c16="http://schemas.microsoft.com/office/drawing/2014/chart" uri="{C3380CC4-5D6E-409C-BE32-E72D297353CC}">
              <c16:uniqueId val="{00000000-5E8C-4950-B914-76102B26B78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5E8C-4950-B914-76102B26B78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67.900000000000006</c:v>
                </c:pt>
                <c:pt idx="1">
                  <c:v>66.709999999999994</c:v>
                </c:pt>
                <c:pt idx="2">
                  <c:v>65.28</c:v>
                </c:pt>
                <c:pt idx="3">
                  <c:v>64.64</c:v>
                </c:pt>
                <c:pt idx="4">
                  <c:v>64.5</c:v>
                </c:pt>
              </c:numCache>
            </c:numRef>
          </c:val>
          <c:extLst>
            <c:ext xmlns:c16="http://schemas.microsoft.com/office/drawing/2014/chart" uri="{C3380CC4-5D6E-409C-BE32-E72D297353CC}">
              <c16:uniqueId val="{00000000-714F-4343-89C7-2233217423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714F-4343-89C7-2233217423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97.42</c:v>
                </c:pt>
                <c:pt idx="1">
                  <c:v>98.12</c:v>
                </c:pt>
                <c:pt idx="2">
                  <c:v>98.2</c:v>
                </c:pt>
                <c:pt idx="3">
                  <c:v>97.51</c:v>
                </c:pt>
                <c:pt idx="4">
                  <c:v>97.81</c:v>
                </c:pt>
              </c:numCache>
            </c:numRef>
          </c:val>
          <c:extLst>
            <c:ext xmlns:c16="http://schemas.microsoft.com/office/drawing/2014/chart" uri="{C3380CC4-5D6E-409C-BE32-E72D297353CC}">
              <c16:uniqueId val="{00000000-BD94-44A3-B994-BBC41C88AD5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D94-44A3-B994-BBC41C88AD5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109.09</c:v>
                </c:pt>
                <c:pt idx="1">
                  <c:v>109.49</c:v>
                </c:pt>
                <c:pt idx="2">
                  <c:v>103.44</c:v>
                </c:pt>
                <c:pt idx="3">
                  <c:v>104.56</c:v>
                </c:pt>
                <c:pt idx="4">
                  <c:v>100.36</c:v>
                </c:pt>
              </c:numCache>
            </c:numRef>
          </c:val>
          <c:extLst>
            <c:ext xmlns:c16="http://schemas.microsoft.com/office/drawing/2014/chart" uri="{C3380CC4-5D6E-409C-BE32-E72D297353CC}">
              <c16:uniqueId val="{00000000-928C-45E7-ABEA-AAC6C7710A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928C-45E7-ABEA-AAC6C7710A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42.79</c:v>
                </c:pt>
                <c:pt idx="1">
                  <c:v>44.59</c:v>
                </c:pt>
                <c:pt idx="2">
                  <c:v>46.1</c:v>
                </c:pt>
                <c:pt idx="3">
                  <c:v>46.31</c:v>
                </c:pt>
                <c:pt idx="4">
                  <c:v>47.44</c:v>
                </c:pt>
              </c:numCache>
            </c:numRef>
          </c:val>
          <c:extLst>
            <c:ext xmlns:c16="http://schemas.microsoft.com/office/drawing/2014/chart" uri="{C3380CC4-5D6E-409C-BE32-E72D297353CC}">
              <c16:uniqueId val="{00000000-6650-4F15-95EC-42E42DA38C0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6650-4F15-95EC-42E42DA38C0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7.69</c:v>
                </c:pt>
                <c:pt idx="1">
                  <c:v>8.39</c:v>
                </c:pt>
                <c:pt idx="2">
                  <c:v>9.15</c:v>
                </c:pt>
                <c:pt idx="3">
                  <c:v>9.73</c:v>
                </c:pt>
                <c:pt idx="4">
                  <c:v>10.92</c:v>
                </c:pt>
              </c:numCache>
            </c:numRef>
          </c:val>
          <c:extLst>
            <c:ext xmlns:c16="http://schemas.microsoft.com/office/drawing/2014/chart" uri="{C3380CC4-5D6E-409C-BE32-E72D297353CC}">
              <c16:uniqueId val="{00000000-7956-4786-870D-C93597343E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7956-4786-870D-C93597343E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5B-4CAF-83A2-F348998717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B85B-4CAF-83A2-F348998717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496.47</c:v>
                </c:pt>
                <c:pt idx="1">
                  <c:v>473.01</c:v>
                </c:pt>
                <c:pt idx="2">
                  <c:v>564.04999999999995</c:v>
                </c:pt>
                <c:pt idx="3">
                  <c:v>393.39</c:v>
                </c:pt>
                <c:pt idx="4">
                  <c:v>500.3</c:v>
                </c:pt>
              </c:numCache>
            </c:numRef>
          </c:val>
          <c:extLst>
            <c:ext xmlns:c16="http://schemas.microsoft.com/office/drawing/2014/chart" uri="{C3380CC4-5D6E-409C-BE32-E72D297353CC}">
              <c16:uniqueId val="{00000000-74F0-462A-9F62-387452119D3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74F0-462A-9F62-387452119D3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162.68</c:v>
                </c:pt>
                <c:pt idx="1">
                  <c:v>149.41999999999999</c:v>
                </c:pt>
                <c:pt idx="2">
                  <c:v>148.88</c:v>
                </c:pt>
                <c:pt idx="3">
                  <c:v>141.32</c:v>
                </c:pt>
                <c:pt idx="4">
                  <c:v>157.09</c:v>
                </c:pt>
              </c:numCache>
            </c:numRef>
          </c:val>
          <c:extLst>
            <c:ext xmlns:c16="http://schemas.microsoft.com/office/drawing/2014/chart" uri="{C3380CC4-5D6E-409C-BE32-E72D297353CC}">
              <c16:uniqueId val="{00000000-3B51-4940-ABA1-AF08824BEA6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3B51-4940-ABA1-AF08824BEA6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109.04</c:v>
                </c:pt>
                <c:pt idx="1">
                  <c:v>108.76</c:v>
                </c:pt>
                <c:pt idx="2">
                  <c:v>101.71</c:v>
                </c:pt>
                <c:pt idx="3">
                  <c:v>102.03</c:v>
                </c:pt>
                <c:pt idx="4">
                  <c:v>97.68</c:v>
                </c:pt>
              </c:numCache>
            </c:numRef>
          </c:val>
          <c:extLst>
            <c:ext xmlns:c16="http://schemas.microsoft.com/office/drawing/2014/chart" uri="{C3380CC4-5D6E-409C-BE32-E72D297353CC}">
              <c16:uniqueId val="{00000000-879F-49C6-BBBD-E21B12B18FE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879F-49C6-BBBD-E21B12B18FE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131.38</c:v>
                </c:pt>
                <c:pt idx="1">
                  <c:v>132.83000000000001</c:v>
                </c:pt>
                <c:pt idx="2">
                  <c:v>143.33000000000001</c:v>
                </c:pt>
                <c:pt idx="3">
                  <c:v>143.74</c:v>
                </c:pt>
                <c:pt idx="4">
                  <c:v>150.97</c:v>
                </c:pt>
              </c:numCache>
            </c:numRef>
          </c:val>
          <c:extLst>
            <c:ext xmlns:c16="http://schemas.microsoft.com/office/drawing/2014/chart" uri="{C3380CC4-5D6E-409C-BE32-E72D297353CC}">
              <c16:uniqueId val="{00000000-54A9-4E12-96B3-6423D163CE9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54A9-4E12-96B3-6423D163CE9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43"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千葉県　習志野市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自治体職員</v>
      </c>
      <c r="AE8" s="77"/>
      <c r="AF8" s="77"/>
      <c r="AG8" s="77"/>
      <c r="AH8" s="77"/>
      <c r="AI8" s="77"/>
      <c r="AJ8" s="77"/>
      <c r="AK8" s="2"/>
      <c r="AL8" s="68">
        <f>データ!$R$6</f>
        <v>175105</v>
      </c>
      <c r="AM8" s="68"/>
      <c r="AN8" s="68"/>
      <c r="AO8" s="68"/>
      <c r="AP8" s="68"/>
      <c r="AQ8" s="68"/>
      <c r="AR8" s="68"/>
      <c r="AS8" s="68"/>
      <c r="AT8" s="36">
        <f>データ!$S$6</f>
        <v>20.97</v>
      </c>
      <c r="AU8" s="37"/>
      <c r="AV8" s="37"/>
      <c r="AW8" s="37"/>
      <c r="AX8" s="37"/>
      <c r="AY8" s="37"/>
      <c r="AZ8" s="37"/>
      <c r="BA8" s="37"/>
      <c r="BB8" s="57">
        <f>データ!$T$6</f>
        <v>8350.26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86.7</v>
      </c>
      <c r="J10" s="37"/>
      <c r="K10" s="37"/>
      <c r="L10" s="37"/>
      <c r="M10" s="37"/>
      <c r="N10" s="37"/>
      <c r="O10" s="67"/>
      <c r="P10" s="57">
        <f>データ!$P$6</f>
        <v>99.06</v>
      </c>
      <c r="Q10" s="57"/>
      <c r="R10" s="57"/>
      <c r="S10" s="57"/>
      <c r="T10" s="57"/>
      <c r="U10" s="57"/>
      <c r="V10" s="57"/>
      <c r="W10" s="68">
        <f>データ!$Q$6</f>
        <v>2101</v>
      </c>
      <c r="X10" s="68"/>
      <c r="Y10" s="68"/>
      <c r="Z10" s="68"/>
      <c r="AA10" s="68"/>
      <c r="AB10" s="68"/>
      <c r="AC10" s="68"/>
      <c r="AD10" s="2"/>
      <c r="AE10" s="2"/>
      <c r="AF10" s="2"/>
      <c r="AG10" s="2"/>
      <c r="AH10" s="2"/>
      <c r="AI10" s="2"/>
      <c r="AJ10" s="2"/>
      <c r="AK10" s="2"/>
      <c r="AL10" s="68">
        <f>データ!$U$6</f>
        <v>110359</v>
      </c>
      <c r="AM10" s="68"/>
      <c r="AN10" s="68"/>
      <c r="AO10" s="68"/>
      <c r="AP10" s="68"/>
      <c r="AQ10" s="68"/>
      <c r="AR10" s="68"/>
      <c r="AS10" s="68"/>
      <c r="AT10" s="36">
        <f>データ!$V$6</f>
        <v>12.04</v>
      </c>
      <c r="AU10" s="37"/>
      <c r="AV10" s="37"/>
      <c r="AW10" s="37"/>
      <c r="AX10" s="37"/>
      <c r="AY10" s="37"/>
      <c r="AZ10" s="37"/>
      <c r="BA10" s="37"/>
      <c r="BB10" s="57">
        <f>データ!$W$6</f>
        <v>9166.0300000000007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108</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aoAm1y7+cel4O61rRDkLZyO823FVelhLYp7e4HOyhDr8MoF1DIOuSNMS9lAty1ocQC+u6mckPD5mVVWhHE7w==" saltValue="Q+rbdOwyGdYuf5qzG0YS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122165</v>
      </c>
      <c r="D6" s="20">
        <f t="shared" si="3"/>
        <v>46</v>
      </c>
      <c r="E6" s="20">
        <f t="shared" si="3"/>
        <v>1</v>
      </c>
      <c r="F6" s="20">
        <f t="shared" si="3"/>
        <v>0</v>
      </c>
      <c r="G6" s="20">
        <f t="shared" si="3"/>
        <v>1</v>
      </c>
      <c r="H6" s="20" t="str">
        <f t="shared" si="3"/>
        <v>千葉県　習志野市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86.7</v>
      </c>
      <c r="P6" s="21">
        <f t="shared" si="3"/>
        <v>99.06</v>
      </c>
      <c r="Q6" s="21">
        <f t="shared" si="3"/>
        <v>2101</v>
      </c>
      <c r="R6" s="21">
        <f t="shared" si="3"/>
        <v>175105</v>
      </c>
      <c r="S6" s="21">
        <f t="shared" si="3"/>
        <v>20.97</v>
      </c>
      <c r="T6" s="21">
        <f t="shared" si="3"/>
        <v>8350.26</v>
      </c>
      <c r="U6" s="21">
        <f t="shared" si="3"/>
        <v>110359</v>
      </c>
      <c r="V6" s="21">
        <f t="shared" si="3"/>
        <v>12.04</v>
      </c>
      <c r="W6" s="21">
        <f t="shared" si="3"/>
        <v>9166.0300000000007</v>
      </c>
      <c r="X6" s="22">
        <f>IF(X7="",NA(),X7)</f>
        <v>109.09</v>
      </c>
      <c r="Y6" s="22">
        <f t="shared" ref="Y6:AG6" si="4">IF(Y7="",NA(),Y7)</f>
        <v>109.49</v>
      </c>
      <c r="Z6" s="22">
        <f t="shared" si="4"/>
        <v>103.44</v>
      </c>
      <c r="AA6" s="22">
        <f t="shared" si="4"/>
        <v>104.56</v>
      </c>
      <c r="AB6" s="22">
        <f t="shared" si="4"/>
        <v>100.36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496.47</v>
      </c>
      <c r="AU6" s="22">
        <f t="shared" ref="AU6:BC6" si="6">IF(AU7="",NA(),AU7)</f>
        <v>473.01</v>
      </c>
      <c r="AV6" s="22">
        <f t="shared" si="6"/>
        <v>564.04999999999995</v>
      </c>
      <c r="AW6" s="22">
        <f t="shared" si="6"/>
        <v>393.39</v>
      </c>
      <c r="AX6" s="22">
        <f t="shared" si="6"/>
        <v>500.3</v>
      </c>
      <c r="AY6" s="22">
        <f t="shared" si="6"/>
        <v>360.96</v>
      </c>
      <c r="AZ6" s="22">
        <f t="shared" si="6"/>
        <v>351.29</v>
      </c>
      <c r="BA6" s="22">
        <f t="shared" si="6"/>
        <v>364.24</v>
      </c>
      <c r="BB6" s="22">
        <f t="shared" si="6"/>
        <v>369.82</v>
      </c>
      <c r="BC6" s="22">
        <f t="shared" si="6"/>
        <v>355.75</v>
      </c>
      <c r="BD6" s="21" t="str">
        <f>IF(BD7="","",IF(BD7="-","【-】","【"&amp;SUBSTITUTE(TEXT(BD7,"#,##0.00"),"-","△")&amp;"】"))</f>
        <v>【239.69】</v>
      </c>
      <c r="BE6" s="22">
        <f>IF(BE7="",NA(),BE7)</f>
        <v>162.68</v>
      </c>
      <c r="BF6" s="22">
        <f t="shared" ref="BF6:BN6" si="7">IF(BF7="",NA(),BF7)</f>
        <v>149.41999999999999</v>
      </c>
      <c r="BG6" s="22">
        <f t="shared" si="7"/>
        <v>148.88</v>
      </c>
      <c r="BH6" s="22">
        <f t="shared" si="7"/>
        <v>141.32</v>
      </c>
      <c r="BI6" s="22">
        <f t="shared" si="7"/>
        <v>157.09</v>
      </c>
      <c r="BJ6" s="22">
        <f t="shared" si="7"/>
        <v>239.18</v>
      </c>
      <c r="BK6" s="22">
        <f t="shared" si="7"/>
        <v>236.29</v>
      </c>
      <c r="BL6" s="22">
        <f t="shared" si="7"/>
        <v>238.77</v>
      </c>
      <c r="BM6" s="22">
        <f t="shared" si="7"/>
        <v>218.57</v>
      </c>
      <c r="BN6" s="22">
        <f t="shared" si="7"/>
        <v>222.45</v>
      </c>
      <c r="BO6" s="21" t="str">
        <f>IF(BO7="","",IF(BO7="-","【-】","【"&amp;SUBSTITUTE(TEXT(BO7,"#,##0.00"),"-","△")&amp;"】"))</f>
        <v>【264.86】</v>
      </c>
      <c r="BP6" s="22">
        <f>IF(BP7="",NA(),BP7)</f>
        <v>109.04</v>
      </c>
      <c r="BQ6" s="22">
        <f t="shared" ref="BQ6:BY6" si="8">IF(BQ7="",NA(),BQ7)</f>
        <v>108.76</v>
      </c>
      <c r="BR6" s="22">
        <f t="shared" si="8"/>
        <v>101.71</v>
      </c>
      <c r="BS6" s="22">
        <f t="shared" si="8"/>
        <v>102.03</v>
      </c>
      <c r="BT6" s="22">
        <f t="shared" si="8"/>
        <v>97.68</v>
      </c>
      <c r="BU6" s="22">
        <f t="shared" si="8"/>
        <v>101.89</v>
      </c>
      <c r="BV6" s="22">
        <f t="shared" si="8"/>
        <v>104.33</v>
      </c>
      <c r="BW6" s="22">
        <f t="shared" si="8"/>
        <v>98.85</v>
      </c>
      <c r="BX6" s="22">
        <f t="shared" si="8"/>
        <v>101.78</v>
      </c>
      <c r="BY6" s="22">
        <f t="shared" si="8"/>
        <v>100.33</v>
      </c>
      <c r="BZ6" s="21" t="str">
        <f>IF(BZ7="","",IF(BZ7="-","【-】","【"&amp;SUBSTITUTE(TEXT(BZ7,"#,##0.00"),"-","△")&amp;"】"))</f>
        <v>【97.59】</v>
      </c>
      <c r="CA6" s="22">
        <f>IF(CA7="",NA(),CA7)</f>
        <v>131.38</v>
      </c>
      <c r="CB6" s="22">
        <f t="shared" ref="CB6:CJ6" si="9">IF(CB7="",NA(),CB7)</f>
        <v>132.83000000000001</v>
      </c>
      <c r="CC6" s="22">
        <f t="shared" si="9"/>
        <v>143.33000000000001</v>
      </c>
      <c r="CD6" s="22">
        <f t="shared" si="9"/>
        <v>143.74</v>
      </c>
      <c r="CE6" s="22">
        <f t="shared" si="9"/>
        <v>150.97</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67.900000000000006</v>
      </c>
      <c r="CM6" s="22">
        <f t="shared" ref="CM6:CU6" si="10">IF(CM7="",NA(),CM7)</f>
        <v>66.709999999999994</v>
      </c>
      <c r="CN6" s="22">
        <f t="shared" si="10"/>
        <v>65.28</v>
      </c>
      <c r="CO6" s="22">
        <f t="shared" si="10"/>
        <v>64.64</v>
      </c>
      <c r="CP6" s="22">
        <f t="shared" si="10"/>
        <v>64.5</v>
      </c>
      <c r="CQ6" s="22">
        <f t="shared" si="10"/>
        <v>63.23</v>
      </c>
      <c r="CR6" s="22">
        <f t="shared" si="10"/>
        <v>62.59</v>
      </c>
      <c r="CS6" s="22">
        <f t="shared" si="10"/>
        <v>61.81</v>
      </c>
      <c r="CT6" s="22">
        <f t="shared" si="10"/>
        <v>62.35</v>
      </c>
      <c r="CU6" s="22">
        <f t="shared" si="10"/>
        <v>62.69</v>
      </c>
      <c r="CV6" s="21" t="str">
        <f>IF(CV7="","",IF(CV7="-","【-】","【"&amp;SUBSTITUTE(TEXT(CV7,"#,##0.00"),"-","△")&amp;"】"))</f>
        <v>【60.21】</v>
      </c>
      <c r="CW6" s="22">
        <f>IF(CW7="",NA(),CW7)</f>
        <v>97.42</v>
      </c>
      <c r="CX6" s="22">
        <f t="shared" ref="CX6:DF6" si="11">IF(CX7="",NA(),CX7)</f>
        <v>98.12</v>
      </c>
      <c r="CY6" s="22">
        <f t="shared" si="11"/>
        <v>98.2</v>
      </c>
      <c r="CZ6" s="22">
        <f t="shared" si="11"/>
        <v>97.51</v>
      </c>
      <c r="DA6" s="22">
        <f t="shared" si="11"/>
        <v>97.81</v>
      </c>
      <c r="DB6" s="22">
        <f t="shared" si="11"/>
        <v>89.35</v>
      </c>
      <c r="DC6" s="22">
        <f t="shared" si="11"/>
        <v>89.7</v>
      </c>
      <c r="DD6" s="22">
        <f t="shared" si="11"/>
        <v>89.24</v>
      </c>
      <c r="DE6" s="22">
        <f t="shared" si="11"/>
        <v>88.71</v>
      </c>
      <c r="DF6" s="22">
        <f t="shared" si="11"/>
        <v>88.32</v>
      </c>
      <c r="DG6" s="21" t="str">
        <f>IF(DG7="","",IF(DG7="-","【-】","【"&amp;SUBSTITUTE(TEXT(DG7,"#,##0.00"),"-","△")&amp;"】"))</f>
        <v>【89.21】</v>
      </c>
      <c r="DH6" s="22">
        <f>IF(DH7="",NA(),DH7)</f>
        <v>42.79</v>
      </c>
      <c r="DI6" s="22">
        <f t="shared" ref="DI6:DQ6" si="12">IF(DI7="",NA(),DI7)</f>
        <v>44.59</v>
      </c>
      <c r="DJ6" s="22">
        <f t="shared" si="12"/>
        <v>46.1</v>
      </c>
      <c r="DK6" s="22">
        <f t="shared" si="12"/>
        <v>46.31</v>
      </c>
      <c r="DL6" s="22">
        <f t="shared" si="12"/>
        <v>47.44</v>
      </c>
      <c r="DM6" s="22">
        <f t="shared" si="12"/>
        <v>49.62</v>
      </c>
      <c r="DN6" s="22">
        <f t="shared" si="12"/>
        <v>50.5</v>
      </c>
      <c r="DO6" s="22">
        <f t="shared" si="12"/>
        <v>51.28</v>
      </c>
      <c r="DP6" s="22">
        <f t="shared" si="12"/>
        <v>51.95</v>
      </c>
      <c r="DQ6" s="22">
        <f t="shared" si="12"/>
        <v>52.55</v>
      </c>
      <c r="DR6" s="21" t="str">
        <f>IF(DR7="","",IF(DR7="-","【-】","【"&amp;SUBSTITUTE(TEXT(DR7,"#,##0.00"),"-","△")&amp;"】"))</f>
        <v>【52.41】</v>
      </c>
      <c r="DS6" s="22">
        <f>IF(DS7="",NA(),DS7)</f>
        <v>7.69</v>
      </c>
      <c r="DT6" s="22">
        <f t="shared" ref="DT6:EB6" si="13">IF(DT7="",NA(),DT7)</f>
        <v>8.39</v>
      </c>
      <c r="DU6" s="22">
        <f t="shared" si="13"/>
        <v>9.15</v>
      </c>
      <c r="DV6" s="22">
        <f t="shared" si="13"/>
        <v>9.73</v>
      </c>
      <c r="DW6" s="22">
        <f t="shared" si="13"/>
        <v>10.92</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1.1399999999999999</v>
      </c>
      <c r="EE6" s="22">
        <f t="shared" ref="EE6:EM6" si="14">IF(EE7="",NA(),EE7)</f>
        <v>0.51</v>
      </c>
      <c r="EF6" s="22">
        <f t="shared" si="14"/>
        <v>0.7</v>
      </c>
      <c r="EG6" s="22">
        <f t="shared" si="14"/>
        <v>0.7</v>
      </c>
      <c r="EH6" s="22">
        <f t="shared" si="14"/>
        <v>0.8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122165</v>
      </c>
      <c r="D7" s="24">
        <v>46</v>
      </c>
      <c r="E7" s="24">
        <v>1</v>
      </c>
      <c r="F7" s="24">
        <v>0</v>
      </c>
      <c r="G7" s="24">
        <v>1</v>
      </c>
      <c r="H7" s="24" t="s">
        <v>92</v>
      </c>
      <c r="I7" s="24" t="s">
        <v>93</v>
      </c>
      <c r="J7" s="24" t="s">
        <v>94</v>
      </c>
      <c r="K7" s="24" t="s">
        <v>95</v>
      </c>
      <c r="L7" s="24" t="s">
        <v>96</v>
      </c>
      <c r="M7" s="24" t="s">
        <v>97</v>
      </c>
      <c r="N7" s="25" t="s">
        <v>98</v>
      </c>
      <c r="O7" s="25">
        <v>86.7</v>
      </c>
      <c r="P7" s="25">
        <v>99.06</v>
      </c>
      <c r="Q7" s="25">
        <v>2101</v>
      </c>
      <c r="R7" s="25">
        <v>175105</v>
      </c>
      <c r="S7" s="25">
        <v>20.97</v>
      </c>
      <c r="T7" s="25">
        <v>8350.26</v>
      </c>
      <c r="U7" s="25">
        <v>110359</v>
      </c>
      <c r="V7" s="25">
        <v>12.04</v>
      </c>
      <c r="W7" s="25">
        <v>9166.0300000000007</v>
      </c>
      <c r="X7" s="25">
        <v>109.09</v>
      </c>
      <c r="Y7" s="25">
        <v>109.49</v>
      </c>
      <c r="Z7" s="25">
        <v>103.44</v>
      </c>
      <c r="AA7" s="25">
        <v>104.56</v>
      </c>
      <c r="AB7" s="25">
        <v>100.36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496.47</v>
      </c>
      <c r="AU7" s="25">
        <v>473.01</v>
      </c>
      <c r="AV7" s="25">
        <v>564.04999999999995</v>
      </c>
      <c r="AW7" s="25">
        <v>393.39</v>
      </c>
      <c r="AX7" s="25">
        <v>500.3</v>
      </c>
      <c r="AY7" s="25">
        <v>360.96</v>
      </c>
      <c r="AZ7" s="25">
        <v>351.29</v>
      </c>
      <c r="BA7" s="25">
        <v>364.24</v>
      </c>
      <c r="BB7" s="25">
        <v>369.82</v>
      </c>
      <c r="BC7" s="25">
        <v>355.75</v>
      </c>
      <c r="BD7" s="25">
        <v>239.69</v>
      </c>
      <c r="BE7" s="25">
        <v>162.68</v>
      </c>
      <c r="BF7" s="25">
        <v>149.41999999999999</v>
      </c>
      <c r="BG7" s="25">
        <v>148.88</v>
      </c>
      <c r="BH7" s="25">
        <v>141.32</v>
      </c>
      <c r="BI7" s="25">
        <v>157.09</v>
      </c>
      <c r="BJ7" s="25">
        <v>239.18</v>
      </c>
      <c r="BK7" s="25">
        <v>236.29</v>
      </c>
      <c r="BL7" s="25">
        <v>238.77</v>
      </c>
      <c r="BM7" s="25">
        <v>218.57</v>
      </c>
      <c r="BN7" s="25">
        <v>222.45</v>
      </c>
      <c r="BO7" s="25">
        <v>264.86</v>
      </c>
      <c r="BP7" s="25">
        <v>109.04</v>
      </c>
      <c r="BQ7" s="25">
        <v>108.76</v>
      </c>
      <c r="BR7" s="25">
        <v>101.71</v>
      </c>
      <c r="BS7" s="25">
        <v>102.03</v>
      </c>
      <c r="BT7" s="25">
        <v>97.68</v>
      </c>
      <c r="BU7" s="25">
        <v>101.89</v>
      </c>
      <c r="BV7" s="25">
        <v>104.33</v>
      </c>
      <c r="BW7" s="25">
        <v>98.85</v>
      </c>
      <c r="BX7" s="25">
        <v>101.78</v>
      </c>
      <c r="BY7" s="25">
        <v>100.33</v>
      </c>
      <c r="BZ7" s="25">
        <v>97.59</v>
      </c>
      <c r="CA7" s="25">
        <v>131.38</v>
      </c>
      <c r="CB7" s="25">
        <v>132.83000000000001</v>
      </c>
      <c r="CC7" s="25">
        <v>143.33000000000001</v>
      </c>
      <c r="CD7" s="25">
        <v>143.74</v>
      </c>
      <c r="CE7" s="25">
        <v>150.97</v>
      </c>
      <c r="CF7" s="25">
        <v>156.32</v>
      </c>
      <c r="CG7" s="25">
        <v>157.4</v>
      </c>
      <c r="CH7" s="25">
        <v>162.61000000000001</v>
      </c>
      <c r="CI7" s="25">
        <v>163.94</v>
      </c>
      <c r="CJ7" s="25">
        <v>169.31</v>
      </c>
      <c r="CK7" s="25">
        <v>181.66</v>
      </c>
      <c r="CL7" s="25">
        <v>67.900000000000006</v>
      </c>
      <c r="CM7" s="25">
        <v>66.709999999999994</v>
      </c>
      <c r="CN7" s="25">
        <v>65.28</v>
      </c>
      <c r="CO7" s="25">
        <v>64.64</v>
      </c>
      <c r="CP7" s="25">
        <v>64.5</v>
      </c>
      <c r="CQ7" s="25">
        <v>63.23</v>
      </c>
      <c r="CR7" s="25">
        <v>62.59</v>
      </c>
      <c r="CS7" s="25">
        <v>61.81</v>
      </c>
      <c r="CT7" s="25">
        <v>62.35</v>
      </c>
      <c r="CU7" s="25">
        <v>62.69</v>
      </c>
      <c r="CV7" s="25">
        <v>60.21</v>
      </c>
      <c r="CW7" s="25">
        <v>97.42</v>
      </c>
      <c r="CX7" s="25">
        <v>98.12</v>
      </c>
      <c r="CY7" s="25">
        <v>98.2</v>
      </c>
      <c r="CZ7" s="25">
        <v>97.51</v>
      </c>
      <c r="DA7" s="25">
        <v>97.81</v>
      </c>
      <c r="DB7" s="25">
        <v>89.35</v>
      </c>
      <c r="DC7" s="25">
        <v>89.7</v>
      </c>
      <c r="DD7" s="25">
        <v>89.24</v>
      </c>
      <c r="DE7" s="25">
        <v>88.71</v>
      </c>
      <c r="DF7" s="25">
        <v>88.32</v>
      </c>
      <c r="DG7" s="25">
        <v>89.21</v>
      </c>
      <c r="DH7" s="25">
        <v>42.79</v>
      </c>
      <c r="DI7" s="25">
        <v>44.59</v>
      </c>
      <c r="DJ7" s="25">
        <v>46.1</v>
      </c>
      <c r="DK7" s="25">
        <v>46.31</v>
      </c>
      <c r="DL7" s="25">
        <v>47.44</v>
      </c>
      <c r="DM7" s="25">
        <v>49.62</v>
      </c>
      <c r="DN7" s="25">
        <v>50.5</v>
      </c>
      <c r="DO7" s="25">
        <v>51.28</v>
      </c>
      <c r="DP7" s="25">
        <v>51.95</v>
      </c>
      <c r="DQ7" s="25">
        <v>52.55</v>
      </c>
      <c r="DR7" s="25">
        <v>52.41</v>
      </c>
      <c r="DS7" s="25">
        <v>7.69</v>
      </c>
      <c r="DT7" s="25">
        <v>8.39</v>
      </c>
      <c r="DU7" s="25">
        <v>9.15</v>
      </c>
      <c r="DV7" s="25">
        <v>9.73</v>
      </c>
      <c r="DW7" s="25">
        <v>10.92</v>
      </c>
      <c r="DX7" s="25">
        <v>19.510000000000002</v>
      </c>
      <c r="DY7" s="25">
        <v>21.19</v>
      </c>
      <c r="DZ7" s="25">
        <v>22.64</v>
      </c>
      <c r="EA7" s="25">
        <v>24.49</v>
      </c>
      <c r="EB7" s="25">
        <v>25.85</v>
      </c>
      <c r="EC7" s="25">
        <v>26.78</v>
      </c>
      <c r="ED7" s="25">
        <v>1.1399999999999999</v>
      </c>
      <c r="EE7" s="25">
        <v>0.51</v>
      </c>
      <c r="EF7" s="25">
        <v>0.7</v>
      </c>
      <c r="EG7" s="25">
        <v>0.7</v>
      </c>
      <c r="EH7" s="25">
        <v>0.8</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2025-12-12T09:14:27Z</dcterms:created>
  <dcterms:modified xsi:type="dcterms:W3CDTF">2026-03-05T03:47:42Z</dcterms:modified>
  <cp:category/>
</cp:coreProperties>
</file>