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7_経営比較分析表\02 公営企業に係る経営比較分析表（令和６年度決算）の分析・公表について\05 最終データ\171 下水道（公共）\"/>
    </mc:Choice>
  </mc:AlternateContent>
  <xr:revisionPtr revIDLastSave="0" documentId="13_ncr:1_{C95FD6F5-9145-48E9-AC9F-DE580385C8DC}" xr6:coauthVersionLast="47" xr6:coauthVersionMax="47" xr10:uidLastSave="{00000000-0000-0000-0000-000000000000}"/>
  <workbookProtection workbookAlgorithmName="SHA-512" workbookHashValue="vGcBYGLCDLCZ3YavxFmitkKXsGQm1rapHRpG9yv+IfdfNPg/+DQTqWpuTwk2Iv9VVIoYjp+LuDTdudDN/8rDjQ==" workbookSaltValue="r2lEVbWNa4JR92qVLouDNA==" workbookSpinCount="100000" lockStructure="1"/>
  <bookViews>
    <workbookView xWindow="2868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<sst xmlns="http://schemas.openxmlformats.org/spreadsheetml/2006/main" count="231" uniqueCount="114">
  <si>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</si>
  <si>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</si>
  <si>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</si>
  <si>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</si>
  <si>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</si>
  <si>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</si>
  <si>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</si>
  <si>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</si>
  <si>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</si>
  <si>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</si>
  <si>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</si>
  <si>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</si>
  <si>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■</t>
  </si>
  <si>
    <t>業種名</t>
    <rPh sb="2" eb="3">
      <t>メイ</t>
    </rPh>
    <phoneticPr fontId="1"/>
  </si>
  <si>
    <t>⑤経費回収率(％)</t>
  </si>
  <si>
    <t>類似団体区分</t>
    <rPh sb="4" eb="6">
      <t>クブン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</si>
  <si>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</si>
  <si>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</si>
  <si>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</si>
  <si>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</si>
  <si>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</si>
  <si>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</si>
  <si>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</si>
  <si>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</si>
  <si>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</si>
  <si>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</si>
  <si>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</si>
  <si>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</si>
  <si>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</si>
  <si>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</si>
  <si>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</si>
  <si>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</si>
  <si>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</si>
  <si>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</si>
  <si>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</si>
  <si>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</si>
  <si>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</si>
  <si>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</si>
  <si>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業務CD</t>
    <rPh sb="0" eb="2">
      <t>ギョウム</t>
    </rPh>
    <phoneticPr fontId="1"/>
  </si>
  <si>
    <t>令和6年度全国平均</t>
    <rPh sb="0" eb="2">
      <t>レイワ</t>
    </rPh>
    <rPh sb="3" eb="5">
      <t>ネンド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</si>
  <si>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</si>
  <si>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</si>
  <si>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</si>
  <si>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　水洗化率については、普及促進活動により微増の傾向にあるものの、類似団体平均値及び全国平均値を下回っている。このため使用料収入が少なく、経費回収率は１００％を下回っており、一般会計からの繰入金に依存する経営となっている。
　また、汚水処理原価は類似団体平均値及び全国平均値より高額であり、施設利用率は類似団体平均値及び全国平均値を下回っている。
　現状を少しでも改善するため、更なる普及促進に努め、水洗化率の向上を図り、使用料収入を確保するため、令和９年度に使用料改定を予定している。また、施設の長寿命化や広域化・共同化による効率的な維持管理を行っていく必要がある。</t>
    <rPh sb="223" eb="225">
      <t>レイワ</t>
    </rPh>
    <rPh sb="226" eb="228">
      <t>ネンド</t>
    </rPh>
    <rPh sb="229" eb="231">
      <t>シヨウ</t>
    </rPh>
    <rPh sb="231" eb="232">
      <t>リョウ</t>
    </rPh>
    <rPh sb="232" eb="234">
      <t>カイテイ</t>
    </rPh>
    <rPh sb="235" eb="237">
      <t>ヨテイ</t>
    </rPh>
    <phoneticPr fontId="1"/>
  </si>
  <si>
    <t>2. 老朽化の状況について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</si>
  <si>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</si>
  <si>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</si>
  <si>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</si>
  <si>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</si>
  <si>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</si>
  <si>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</si>
  <si>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</si>
  <si>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</si>
  <si>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①経常収支比率(％)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</si>
  <si>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</si>
  <si>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</si>
  <si>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</si>
  <si>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</si>
  <si>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</si>
  <si>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</si>
  <si>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</si>
  <si>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</si>
  <si>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</si>
  <si>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</si>
  <si>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</si>
  <si>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</si>
  <si>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</si>
  <si>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</si>
  <si>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</si>
  <si>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</si>
  <si>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</si>
  <si>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</si>
  <si>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</si>
  <si>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</si>
  <si>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</si>
  <si>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</si>
  <si>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</si>
  <si>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</si>
  <si>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</si>
  <si>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</si>
  <si>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</si>
  <si>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</si>
  <si>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</si>
  <si>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</si>
  <si>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</si>
  <si>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</si>
  <si>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</si>
  <si>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</si>
  <si>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</si>
  <si>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</si>
  <si>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</si>
  <si>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</si>
  <si>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</si>
  <si>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</si>
  <si>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</si>
  <si>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</si>
  <si>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r>
      <t>　令和２年度から地方公営企業法を適用したことから、</t>
    </r>
    <r>
      <rPr>
        <sz val="11"/>
        <color theme="1"/>
        <rFont val="ＭＳ ゴシック"/>
        <family val="3"/>
        <charset val="128"/>
      </rPr>
      <t>使用料収入については大きな変化がなく、依然として一般会計からの繰入金に依存している状況であるため、令和９年度に使用料改定を予定している。
　また、施設の老朽化により更新、修繕等の経費の増加が予想される。
　今後は計画的な施設の老朽化対策の実施や更なる普及促進に努め、経常収支比率、経費回収率の向上を目指していく。</t>
    </r>
    <rPh sb="74" eb="76">
      <t>レイワ</t>
    </rPh>
    <rPh sb="77" eb="79">
      <t>ネンド</t>
    </rPh>
    <rPh sb="80" eb="82">
      <t>シヨウ</t>
    </rPh>
    <rPh sb="82" eb="83">
      <t>リョウ</t>
    </rPh>
    <rPh sb="83" eb="85">
      <t>カイテイ</t>
    </rPh>
    <rPh sb="86" eb="88">
      <t>ヨテイ</t>
    </rPh>
    <phoneticPr fontId="1"/>
  </si>
  <si>
    <t>千葉県　旭市</t>
  </si>
  <si>
    <t>法適用</t>
  </si>
  <si>
    <t>下水道事業</t>
  </si>
  <si>
    <t>公共下水道</t>
  </si>
  <si>
    <t>Cc2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</si>
  <si>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</si>
  <si>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</si>
  <si>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</si>
  <si>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</si>
  <si>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</si>
  <si>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</si>
  <si>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</si>
  <si>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</si>
  <si>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</si>
  <si>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</si>
  <si>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</si>
  <si>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平成６年度建設を開始し、平成１２年３月３１日から供用を開始した。今までは特段の老朽化対策は行ってなく、既存施設の修繕を行いながら施設の長寿命化を図ってきたが、供用開始から20年以上経過し更なる効率的な改修・更新等が必要となるため、令和５年度に見直しを行った「旭市公共下水道ストックマネジメント計画」に基づき、的確な施設設備更新を進め老朽化に備え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</si>
</sst>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7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80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3-486A-ADA5-2A4B62B5F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1.65</c:v>
                </c:pt>
                <c:pt idx="1">
                  <c:v>0.14000000000000001</c:v>
                </c:pt>
                <c:pt idx="2">
                  <c:v>0.08</c:v>
                </c:pt>
                <c:pt idx="3">
                  <c:v>0.57999999999999996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3-486A-ADA5-2A4B62B5F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31.27</c:v>
                </c:pt>
                <c:pt idx="1">
                  <c:v>31.1</c:v>
                </c:pt>
                <c:pt idx="2">
                  <c:v>33.39</c:v>
                </c:pt>
                <c:pt idx="3">
                  <c:v>33.68</c:v>
                </c:pt>
                <c:pt idx="4">
                  <c:v>33.82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5-44BA-A124-61BD8D931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50.53</c:v>
                </c:pt>
                <c:pt idx="1">
                  <c:v>51.42</c:v>
                </c:pt>
                <c:pt idx="2">
                  <c:v>48.95</c:v>
                </c:pt>
                <c:pt idx="3">
                  <c:v>49.28</c:v>
                </c:pt>
                <c:pt idx="4">
                  <c:v>50.62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5-44BA-A124-61BD8D931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69.42</c:v>
                </c:pt>
                <c:pt idx="1">
                  <c:v>70.98</c:v>
                </c:pt>
                <c:pt idx="2">
                  <c:v>73.739999999999995</c:v>
                </c:pt>
                <c:pt idx="3">
                  <c:v>74.819999999999993</c:v>
                </c:pt>
                <c:pt idx="4">
                  <c:v>75.209999999999994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9-4DBE-B80F-F92207DE6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82.08</c:v>
                </c:pt>
                <c:pt idx="1">
                  <c:v>81.34</c:v>
                </c:pt>
                <c:pt idx="2">
                  <c:v>81.14</c:v>
                </c:pt>
                <c:pt idx="3">
                  <c:v>79.7</c:v>
                </c:pt>
                <c:pt idx="4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9-4DBE-B80F-F92207DE6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107.92</c:v>
                </c:pt>
                <c:pt idx="1">
                  <c:v>103.55</c:v>
                </c:pt>
                <c:pt idx="2">
                  <c:v>114.44</c:v>
                </c:pt>
                <c:pt idx="3">
                  <c:v>117.09</c:v>
                </c:pt>
                <c:pt idx="4">
                  <c:v>117.32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4-421E-8655-5E23018BF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107.21</c:v>
                </c:pt>
                <c:pt idx="1">
                  <c:v>107.08</c:v>
                </c:pt>
                <c:pt idx="2">
                  <c:v>106.08</c:v>
                </c:pt>
                <c:pt idx="3">
                  <c:v>106.87</c:v>
                </c:pt>
                <c:pt idx="4">
                  <c:v>106.45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4-421E-8655-5E23018BF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77" l="0.70000000000000062" r="0.70000000000000062" t="0.75000000000001077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3.68</c:v>
                </c:pt>
                <c:pt idx="1">
                  <c:v>7.35</c:v>
                </c:pt>
                <c:pt idx="2">
                  <c:v>10.61</c:v>
                </c:pt>
                <c:pt idx="3">
                  <c:v>13.73</c:v>
                </c:pt>
                <c:pt idx="4">
                  <c:v>16.93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0-45A5-AF07-C3D406EAF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12.7</c:v>
                </c:pt>
                <c:pt idx="1">
                  <c:v>14.65</c:v>
                </c:pt>
                <c:pt idx="2">
                  <c:v>16.11</c:v>
                </c:pt>
                <c:pt idx="3">
                  <c:v>17.05</c:v>
                </c:pt>
                <c:pt idx="4">
                  <c:v>17.62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0-45A5-AF07-C3D406EAF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4-45D1-AF86-C10697241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0.1</c:v>
                </c:pt>
                <c:pt idx="2">
                  <c:v>0.17</c:v>
                </c:pt>
                <c:pt idx="3">
                  <c:v>0.22</c:v>
                </c:pt>
                <c:pt idx="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4-45D1-AF86-C10697241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121" l="0.70000000000000062" r="0.70000000000000062" t="0.75000000000001121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1-49EA-9B8F-0F5EC41A2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43.71</c:v>
                </c:pt>
                <c:pt idx="1">
                  <c:v>45.94</c:v>
                </c:pt>
                <c:pt idx="2">
                  <c:v>29.34</c:v>
                </c:pt>
                <c:pt idx="3">
                  <c:v>21.73</c:v>
                </c:pt>
                <c:pt idx="4">
                  <c:v>19.96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1-49EA-9B8F-0F5EC41A2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51.83</c:v>
                </c:pt>
                <c:pt idx="1">
                  <c:v>56.92</c:v>
                </c:pt>
                <c:pt idx="2">
                  <c:v>60.45</c:v>
                </c:pt>
                <c:pt idx="3">
                  <c:v>72.92</c:v>
                </c:pt>
                <c:pt idx="4">
                  <c:v>80.930000000000007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7-4017-94BB-CA473EA4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40.67</c:v>
                </c:pt>
                <c:pt idx="1">
                  <c:v>47.7</c:v>
                </c:pt>
                <c:pt idx="2">
                  <c:v>50.59</c:v>
                </c:pt>
                <c:pt idx="3">
                  <c:v>62.37</c:v>
                </c:pt>
                <c:pt idx="4">
                  <c:v>63.88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7-4017-94BB-CA473EA4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9-4902-90FF-20068E997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1050.51</c:v>
                </c:pt>
                <c:pt idx="1">
                  <c:v>1102.01</c:v>
                </c:pt>
                <c:pt idx="2">
                  <c:v>987.36</c:v>
                </c:pt>
                <c:pt idx="3">
                  <c:v>1042.77</c:v>
                </c:pt>
                <c:pt idx="4">
                  <c:v>943.46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9-4902-90FF-20068E997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41.29</c:v>
                </c:pt>
                <c:pt idx="1">
                  <c:v>40.549999999999997</c:v>
                </c:pt>
                <c:pt idx="2">
                  <c:v>40.96</c:v>
                </c:pt>
                <c:pt idx="3">
                  <c:v>42.53</c:v>
                </c:pt>
                <c:pt idx="4">
                  <c:v>41.86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C-4AA8-B032-D53566F97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82.65</c:v>
                </c:pt>
                <c:pt idx="1">
                  <c:v>82.55</c:v>
                </c:pt>
                <c:pt idx="2">
                  <c:v>83.55</c:v>
                </c:pt>
                <c:pt idx="3">
                  <c:v>84.48</c:v>
                </c:pt>
                <c:pt idx="4">
                  <c:v>79.22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C-4AA8-B032-D53566F97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401.78</c:v>
                </c:pt>
                <c:pt idx="1">
                  <c:v>412.21</c:v>
                </c:pt>
                <c:pt idx="2">
                  <c:v>420.85</c:v>
                </c:pt>
                <c:pt idx="3">
                  <c:v>405.48</c:v>
                </c:pt>
                <c:pt idx="4">
                  <c:v>412.69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3-422E-8038-79E29C890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186.3</c:v>
                </c:pt>
                <c:pt idx="1">
                  <c:v>188.38</c:v>
                </c:pt>
                <c:pt idx="2">
                  <c:v>185.98</c:v>
                </c:pt>
                <c:pt idx="3">
                  <c:v>187.11</c:v>
                </c:pt>
                <c:pt idx="4">
                  <c:v>202.47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3-422E-8038-79E29C890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【105.36】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【3.12】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【82.75】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【602.56】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【96.00】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【60.13】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【140.98】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【97.94】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【42.20】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【9.46】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640625" defaultRowHeight="13.2" x14ac:dyDescent="0.2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50" t="s">
        <v>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</row>
    <row r="3" spans="1:78" ht="9.75" customHeight="1" x14ac:dyDescent="0.2">
      <c r="A3" s="2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</row>
    <row r="4" spans="1:78" ht="9.75" customHeight="1" x14ac:dyDescent="0.2">
      <c r="A4" s="2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8" t="str">
        <f>データ!H6</f>
        <v>千葉県　旭市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29" t="s">
        <v>7</v>
      </c>
      <c r="C7" s="29"/>
      <c r="D7" s="29"/>
      <c r="E7" s="29"/>
      <c r="F7" s="29"/>
      <c r="G7" s="29"/>
      <c r="H7" s="29"/>
      <c r="I7" s="29" t="s">
        <v>13</v>
      </c>
      <c r="J7" s="29"/>
      <c r="K7" s="29"/>
      <c r="L7" s="29"/>
      <c r="M7" s="29"/>
      <c r="N7" s="29"/>
      <c r="O7" s="29"/>
      <c r="P7" s="29" t="s">
        <v>6</v>
      </c>
      <c r="Q7" s="29"/>
      <c r="R7" s="29"/>
      <c r="S7" s="29"/>
      <c r="T7" s="29"/>
      <c r="U7" s="29"/>
      <c r="V7" s="29"/>
      <c r="W7" s="29" t="s">
        <v>15</v>
      </c>
      <c r="X7" s="29"/>
      <c r="Y7" s="29"/>
      <c r="Z7" s="29"/>
      <c r="AA7" s="29"/>
      <c r="AB7" s="29"/>
      <c r="AC7" s="29"/>
      <c r="AD7" s="29" t="s">
        <v>5</v>
      </c>
      <c r="AE7" s="29"/>
      <c r="AF7" s="29"/>
      <c r="AG7" s="29"/>
      <c r="AH7" s="29"/>
      <c r="AI7" s="29"/>
      <c r="AJ7" s="29"/>
      <c r="AK7" s="3"/>
      <c r="AL7" s="29" t="s">
        <v>16</v>
      </c>
      <c r="AM7" s="29"/>
      <c r="AN7" s="29"/>
      <c r="AO7" s="29"/>
      <c r="AP7" s="29"/>
      <c r="AQ7" s="29"/>
      <c r="AR7" s="29"/>
      <c r="AS7" s="29"/>
      <c r="AT7" s="29" t="s">
        <v>11</v>
      </c>
      <c r="AU7" s="29"/>
      <c r="AV7" s="29"/>
      <c r="AW7" s="29"/>
      <c r="AX7" s="29"/>
      <c r="AY7" s="29"/>
      <c r="AZ7" s="29"/>
      <c r="BA7" s="29"/>
      <c r="BB7" s="29" t="s">
        <v>17</v>
      </c>
      <c r="BC7" s="29"/>
      <c r="BD7" s="29"/>
      <c r="BE7" s="29"/>
      <c r="BF7" s="29"/>
      <c r="BG7" s="29"/>
      <c r="BH7" s="29"/>
      <c r="BI7" s="29"/>
      <c r="BJ7" s="3"/>
      <c r="BK7" s="3"/>
      <c r="BL7" s="30" t="s">
        <v>18</v>
      </c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2"/>
    </row>
    <row r="8" spans="1:78" ht="18.75" customHeight="1" x14ac:dyDescent="0.2">
      <c r="A8" s="2"/>
      <c r="B8" s="33" t="str">
        <f>データ!I6</f>
        <v>法適用</v>
      </c>
      <c r="C8" s="33"/>
      <c r="D8" s="33"/>
      <c r="E8" s="33"/>
      <c r="F8" s="33"/>
      <c r="G8" s="33"/>
      <c r="H8" s="33"/>
      <c r="I8" s="33" t="str">
        <f>データ!J6</f>
        <v>下水道事業</v>
      </c>
      <c r="J8" s="33"/>
      <c r="K8" s="33"/>
      <c r="L8" s="33"/>
      <c r="M8" s="33"/>
      <c r="N8" s="33"/>
      <c r="O8" s="33"/>
      <c r="P8" s="33" t="str">
        <f>データ!K6</f>
        <v>公共下水道</v>
      </c>
      <c r="Q8" s="33"/>
      <c r="R8" s="33"/>
      <c r="S8" s="33"/>
      <c r="T8" s="33"/>
      <c r="U8" s="33"/>
      <c r="V8" s="33"/>
      <c r="W8" s="33" t="str">
        <f>データ!L6</f>
        <v>Cc2</v>
      </c>
      <c r="X8" s="33"/>
      <c r="Y8" s="33"/>
      <c r="Z8" s="33"/>
      <c r="AA8" s="33"/>
      <c r="AB8" s="33"/>
      <c r="AC8" s="33"/>
      <c r="AD8" s="34" t="str">
        <f>データ!$M$6</f>
        <v>非設置</v>
      </c>
      <c r="AE8" s="34"/>
      <c r="AF8" s="34"/>
      <c r="AG8" s="34"/>
      <c r="AH8" s="34"/>
      <c r="AI8" s="34"/>
      <c r="AJ8" s="34"/>
      <c r="AK8" s="3"/>
      <c r="AL8" s="35">
        <f>データ!S6</f>
        <v>61986</v>
      </c>
      <c r="AM8" s="35"/>
      <c r="AN8" s="35"/>
      <c r="AO8" s="35"/>
      <c r="AP8" s="35"/>
      <c r="AQ8" s="35"/>
      <c r="AR8" s="35"/>
      <c r="AS8" s="35"/>
      <c r="AT8" s="36">
        <f>データ!T6</f>
        <v>130.47</v>
      </c>
      <c r="AU8" s="36"/>
      <c r="AV8" s="36"/>
      <c r="AW8" s="36"/>
      <c r="AX8" s="36"/>
      <c r="AY8" s="36"/>
      <c r="AZ8" s="36"/>
      <c r="BA8" s="36"/>
      <c r="BB8" s="36">
        <f>データ!U6</f>
        <v>475.1</v>
      </c>
      <c r="BC8" s="36"/>
      <c r="BD8" s="36"/>
      <c r="BE8" s="36"/>
      <c r="BF8" s="36"/>
      <c r="BG8" s="36"/>
      <c r="BH8" s="36"/>
      <c r="BI8" s="36"/>
      <c r="BJ8" s="3"/>
      <c r="BK8" s="3"/>
      <c r="BL8" s="37" t="s">
        <v>12</v>
      </c>
      <c r="BM8" s="38"/>
      <c r="BN8" s="39" t="s">
        <v>20</v>
      </c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40"/>
    </row>
    <row r="9" spans="1:78" ht="18.75" customHeight="1" x14ac:dyDescent="0.2">
      <c r="A9" s="2"/>
      <c r="B9" s="29" t="s">
        <v>22</v>
      </c>
      <c r="C9" s="29"/>
      <c r="D9" s="29"/>
      <c r="E9" s="29"/>
      <c r="F9" s="29"/>
      <c r="G9" s="29"/>
      <c r="H9" s="29"/>
      <c r="I9" s="29" t="s">
        <v>23</v>
      </c>
      <c r="J9" s="29"/>
      <c r="K9" s="29"/>
      <c r="L9" s="29"/>
      <c r="M9" s="29"/>
      <c r="N9" s="29"/>
      <c r="O9" s="29"/>
      <c r="P9" s="29" t="s">
        <v>25</v>
      </c>
      <c r="Q9" s="29"/>
      <c r="R9" s="29"/>
      <c r="S9" s="29"/>
      <c r="T9" s="29"/>
      <c r="U9" s="29"/>
      <c r="V9" s="29"/>
      <c r="W9" s="29" t="s">
        <v>26</v>
      </c>
      <c r="X9" s="29"/>
      <c r="Y9" s="29"/>
      <c r="Z9" s="29"/>
      <c r="AA9" s="29"/>
      <c r="AB9" s="29"/>
      <c r="AC9" s="29"/>
      <c r="AD9" s="29" t="s">
        <v>21</v>
      </c>
      <c r="AE9" s="29"/>
      <c r="AF9" s="29"/>
      <c r="AG9" s="29"/>
      <c r="AH9" s="29"/>
      <c r="AI9" s="29"/>
      <c r="AJ9" s="29"/>
      <c r="AK9" s="3"/>
      <c r="AL9" s="29" t="s">
        <v>29</v>
      </c>
      <c r="AM9" s="29"/>
      <c r="AN9" s="29"/>
      <c r="AO9" s="29"/>
      <c r="AP9" s="29"/>
      <c r="AQ9" s="29"/>
      <c r="AR9" s="29"/>
      <c r="AS9" s="29"/>
      <c r="AT9" s="29" t="s">
        <v>30</v>
      </c>
      <c r="AU9" s="29"/>
      <c r="AV9" s="29"/>
      <c r="AW9" s="29"/>
      <c r="AX9" s="29"/>
      <c r="AY9" s="29"/>
      <c r="AZ9" s="29"/>
      <c r="BA9" s="29"/>
      <c r="BB9" s="29" t="s">
        <v>33</v>
      </c>
      <c r="BC9" s="29"/>
      <c r="BD9" s="29"/>
      <c r="BE9" s="29"/>
      <c r="BF9" s="29"/>
      <c r="BG9" s="29"/>
      <c r="BH9" s="29"/>
      <c r="BI9" s="29"/>
      <c r="BJ9" s="3"/>
      <c r="BK9" s="3"/>
      <c r="BL9" s="41" t="s">
        <v>34</v>
      </c>
      <c r="BM9" s="42"/>
      <c r="BN9" s="43" t="s">
        <v>36</v>
      </c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4"/>
    </row>
    <row r="10" spans="1:78" ht="18.75" customHeight="1" x14ac:dyDescent="0.2">
      <c r="A10" s="2"/>
      <c r="B10" s="36" t="str">
        <f>データ!N6</f>
        <v>-</v>
      </c>
      <c r="C10" s="36"/>
      <c r="D10" s="36"/>
      <c r="E10" s="36"/>
      <c r="F10" s="36"/>
      <c r="G10" s="36"/>
      <c r="H10" s="36"/>
      <c r="I10" s="36">
        <f>データ!O6</f>
        <v>73.040000000000006</v>
      </c>
      <c r="J10" s="36"/>
      <c r="K10" s="36"/>
      <c r="L10" s="36"/>
      <c r="M10" s="36"/>
      <c r="N10" s="36"/>
      <c r="O10" s="36"/>
      <c r="P10" s="36">
        <f>データ!P6</f>
        <v>10.47</v>
      </c>
      <c r="Q10" s="36"/>
      <c r="R10" s="36"/>
      <c r="S10" s="36"/>
      <c r="T10" s="36"/>
      <c r="U10" s="36"/>
      <c r="V10" s="36"/>
      <c r="W10" s="36">
        <f>データ!Q6</f>
        <v>83.9</v>
      </c>
      <c r="X10" s="36"/>
      <c r="Y10" s="36"/>
      <c r="Z10" s="36"/>
      <c r="AA10" s="36"/>
      <c r="AB10" s="36"/>
      <c r="AC10" s="36"/>
      <c r="AD10" s="35">
        <f>データ!R6</f>
        <v>2640</v>
      </c>
      <c r="AE10" s="35"/>
      <c r="AF10" s="35"/>
      <c r="AG10" s="35"/>
      <c r="AH10" s="35"/>
      <c r="AI10" s="35"/>
      <c r="AJ10" s="35"/>
      <c r="AK10" s="2"/>
      <c r="AL10" s="35">
        <f>データ!V6</f>
        <v>6443</v>
      </c>
      <c r="AM10" s="35"/>
      <c r="AN10" s="35"/>
      <c r="AO10" s="35"/>
      <c r="AP10" s="35"/>
      <c r="AQ10" s="35"/>
      <c r="AR10" s="35"/>
      <c r="AS10" s="35"/>
      <c r="AT10" s="36">
        <f>データ!W6</f>
        <v>2.02</v>
      </c>
      <c r="AU10" s="36"/>
      <c r="AV10" s="36"/>
      <c r="AW10" s="36"/>
      <c r="AX10" s="36"/>
      <c r="AY10" s="36"/>
      <c r="AZ10" s="36"/>
      <c r="BA10" s="36"/>
      <c r="BB10" s="36">
        <f>データ!X6</f>
        <v>3189.6</v>
      </c>
      <c r="BC10" s="36"/>
      <c r="BD10" s="36"/>
      <c r="BE10" s="36"/>
      <c r="BF10" s="36"/>
      <c r="BG10" s="36"/>
      <c r="BH10" s="36"/>
      <c r="BI10" s="36"/>
      <c r="BJ10" s="2"/>
      <c r="BK10" s="2"/>
      <c r="BL10" s="45" t="s">
        <v>37</v>
      </c>
      <c r="BM10" s="46"/>
      <c r="BN10" s="47" t="s">
        <v>39</v>
      </c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8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1" t="s">
        <v>40</v>
      </c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</row>
    <row r="14" spans="1:78" ht="13.5" customHeight="1" x14ac:dyDescent="0.2">
      <c r="A14" s="2"/>
      <c r="B14" s="53" t="s">
        <v>28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5"/>
      <c r="BK14" s="2"/>
      <c r="BL14" s="59" t="s">
        <v>41</v>
      </c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1"/>
    </row>
    <row r="15" spans="1:78" ht="13.5" customHeight="1" x14ac:dyDescent="0.2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62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4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65" t="s">
        <v>43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59" t="s">
        <v>44</v>
      </c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1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62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4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65" t="s">
        <v>113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2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2">
      <c r="A60" s="2"/>
      <c r="B60" s="56" t="s">
        <v>10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2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59" t="s">
        <v>9</v>
      </c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1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62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4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65" t="s">
        <v>96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2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2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2">
      <c r="C83" s="49" t="s">
        <v>45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</row>
    <row r="84" spans="1:78" hidden="1" x14ac:dyDescent="0.2">
      <c r="B84" s="6" t="s">
        <v>46</v>
      </c>
      <c r="C84" s="6"/>
      <c r="D84" s="6"/>
      <c r="E84" s="6" t="s">
        <v>48</v>
      </c>
      <c r="F84" s="6" t="s">
        <v>49</v>
      </c>
      <c r="G84" s="6" t="s">
        <v>50</v>
      </c>
      <c r="H84" s="6" t="s">
        <v>42</v>
      </c>
      <c r="I84" s="6" t="s">
        <v>8</v>
      </c>
      <c r="J84" s="6" t="s">
        <v>51</v>
      </c>
      <c r="K84" s="6" t="s">
        <v>52</v>
      </c>
      <c r="L84" s="6" t="s">
        <v>32</v>
      </c>
      <c r="M84" s="6" t="s">
        <v>35</v>
      </c>
      <c r="N84" s="6" t="s">
        <v>54</v>
      </c>
      <c r="O84" s="6" t="s">
        <v>56</v>
      </c>
    </row>
    <row r="85" spans="1:78" hidden="1" x14ac:dyDescent="0.2">
      <c r="B85" s="6"/>
      <c r="C85" s="6"/>
      <c r="D85" s="6"/>
      <c r="E85" s="6" t="str">
        <f>データ!AI6</f>
        <v>【105.36】</v>
      </c>
      <c r="F85" s="6" t="str">
        <f>データ!AT6</f>
        <v>【3.12】</v>
      </c>
      <c r="G85" s="6" t="str">
        <f>データ!BE6</f>
        <v>【82.75】</v>
      </c>
      <c r="H85" s="6" t="str">
        <f>データ!BP6</f>
        <v>【602.56】</v>
      </c>
      <c r="I85" s="6" t="str">
        <f>データ!CA6</f>
        <v>【97.94】</v>
      </c>
      <c r="J85" s="6" t="str">
        <f>データ!CL6</f>
        <v>【140.98】</v>
      </c>
      <c r="K85" s="6" t="str">
        <f>データ!CW6</f>
        <v>【60.13】</v>
      </c>
      <c r="L85" s="6" t="str">
        <f>データ!DH6</f>
        <v>【96.00】</v>
      </c>
      <c r="M85" s="6" t="str">
        <f>データ!DS6</f>
        <v>【42.20】</v>
      </c>
      <c r="N85" s="6" t="str">
        <f>データ!ED6</f>
        <v>【9.46】</v>
      </c>
      <c r="O85" s="6" t="str">
        <f>データ!EO6</f>
        <v>【0.19】</v>
      </c>
    </row>
  </sheetData>
  <sheetProtection algorithmName="SHA-512" hashValue="SW/n8VQ+aS3lHrnUHTZRW90BVpW/35oTnCOR9rGKl1mXU3pKoMTlfFGJxKGd1a5DZB1U7LMnaWPqVZugaqxC0A==" saltValue="Sgj+o4EGxrtrDh1XY1XaWA==" spinCount="100000" sheet="1" objects="1" scenarios="1" formatCells="0" formatColumns="0" formatRows="0"/>
  <mergeCells count="51"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N9:BY9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AD7:AJ7"/>
    <mergeCell ref="AL7:AS7"/>
    <mergeCell ref="AT7:BA7"/>
    <mergeCell ref="BB7:BI7"/>
    <mergeCell ref="BL7:BY7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8" x14ac:dyDescent="0.2">
      <c r="A2" s="14" t="s">
        <v>58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8" x14ac:dyDescent="0.2">
      <c r="A3" s="14" t="s">
        <v>19</v>
      </c>
      <c r="B3" s="16" t="s">
        <v>31</v>
      </c>
      <c r="C3" s="16" t="s">
        <v>60</v>
      </c>
      <c r="D3" s="16" t="s">
        <v>38</v>
      </c>
      <c r="E3" s="16" t="s">
        <v>4</v>
      </c>
      <c r="F3" s="16" t="s">
        <v>3</v>
      </c>
      <c r="G3" s="16" t="s">
        <v>24</v>
      </c>
      <c r="H3" s="73" t="s">
        <v>61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1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10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2">
      <c r="A4" s="14" t="s">
        <v>62</v>
      </c>
      <c r="B4" s="17"/>
      <c r="C4" s="17"/>
      <c r="D4" s="17"/>
      <c r="E4" s="17"/>
      <c r="F4" s="17"/>
      <c r="G4" s="17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53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47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27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64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14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1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2">
      <c r="A5" s="14" t="s">
        <v>69</v>
      </c>
      <c r="B5" s="18"/>
      <c r="C5" s="18"/>
      <c r="D5" s="18"/>
      <c r="E5" s="18"/>
      <c r="F5" s="18"/>
      <c r="G5" s="18"/>
      <c r="H5" s="22" t="s">
        <v>59</v>
      </c>
      <c r="I5" s="22" t="s">
        <v>70</v>
      </c>
      <c r="J5" s="22" t="s">
        <v>71</v>
      </c>
      <c r="K5" s="22" t="s">
        <v>72</v>
      </c>
      <c r="L5" s="22" t="s">
        <v>73</v>
      </c>
      <c r="M5" s="22" t="s">
        <v>5</v>
      </c>
      <c r="N5" s="22" t="s">
        <v>74</v>
      </c>
      <c r="O5" s="22" t="s">
        <v>75</v>
      </c>
      <c r="P5" s="22" t="s">
        <v>76</v>
      </c>
      <c r="Q5" s="22" t="s">
        <v>77</v>
      </c>
      <c r="R5" s="22" t="s">
        <v>78</v>
      </c>
      <c r="S5" s="22" t="s">
        <v>79</v>
      </c>
      <c r="T5" s="22" t="s">
        <v>80</v>
      </c>
      <c r="U5" s="22" t="s">
        <v>0</v>
      </c>
      <c r="V5" s="22" t="s">
        <v>81</v>
      </c>
      <c r="W5" s="22" t="s">
        <v>82</v>
      </c>
      <c r="X5" s="22" t="s">
        <v>83</v>
      </c>
      <c r="Y5" s="22" t="s">
        <v>84</v>
      </c>
      <c r="Z5" s="22" t="s">
        <v>85</v>
      </c>
      <c r="AA5" s="22" t="s">
        <v>86</v>
      </c>
      <c r="AB5" s="22" t="s">
        <v>87</v>
      </c>
      <c r="AC5" s="22" t="s">
        <v>88</v>
      </c>
      <c r="AD5" s="22" t="s">
        <v>90</v>
      </c>
      <c r="AE5" s="22" t="s">
        <v>91</v>
      </c>
      <c r="AF5" s="22" t="s">
        <v>92</v>
      </c>
      <c r="AG5" s="22" t="s">
        <v>93</v>
      </c>
      <c r="AH5" s="22" t="s">
        <v>94</v>
      </c>
      <c r="AI5" s="22" t="s">
        <v>46</v>
      </c>
      <c r="AJ5" s="22" t="s">
        <v>84</v>
      </c>
      <c r="AK5" s="22" t="s">
        <v>85</v>
      </c>
      <c r="AL5" s="22" t="s">
        <v>86</v>
      </c>
      <c r="AM5" s="22" t="s">
        <v>87</v>
      </c>
      <c r="AN5" s="22" t="s">
        <v>88</v>
      </c>
      <c r="AO5" s="22" t="s">
        <v>90</v>
      </c>
      <c r="AP5" s="22" t="s">
        <v>91</v>
      </c>
      <c r="AQ5" s="22" t="s">
        <v>92</v>
      </c>
      <c r="AR5" s="22" t="s">
        <v>93</v>
      </c>
      <c r="AS5" s="22" t="s">
        <v>94</v>
      </c>
      <c r="AT5" s="22" t="s">
        <v>89</v>
      </c>
      <c r="AU5" s="22" t="s">
        <v>84</v>
      </c>
      <c r="AV5" s="22" t="s">
        <v>85</v>
      </c>
      <c r="AW5" s="22" t="s">
        <v>86</v>
      </c>
      <c r="AX5" s="22" t="s">
        <v>87</v>
      </c>
      <c r="AY5" s="22" t="s">
        <v>88</v>
      </c>
      <c r="AZ5" s="22" t="s">
        <v>90</v>
      </c>
      <c r="BA5" s="22" t="s">
        <v>91</v>
      </c>
      <c r="BB5" s="22" t="s">
        <v>92</v>
      </c>
      <c r="BC5" s="22" t="s">
        <v>93</v>
      </c>
      <c r="BD5" s="22" t="s">
        <v>94</v>
      </c>
      <c r="BE5" s="22" t="s">
        <v>89</v>
      </c>
      <c r="BF5" s="22" t="s">
        <v>84</v>
      </c>
      <c r="BG5" s="22" t="s">
        <v>85</v>
      </c>
      <c r="BH5" s="22" t="s">
        <v>86</v>
      </c>
      <c r="BI5" s="22" t="s">
        <v>87</v>
      </c>
      <c r="BJ5" s="22" t="s">
        <v>88</v>
      </c>
      <c r="BK5" s="22" t="s">
        <v>90</v>
      </c>
      <c r="BL5" s="22" t="s">
        <v>91</v>
      </c>
      <c r="BM5" s="22" t="s">
        <v>92</v>
      </c>
      <c r="BN5" s="22" t="s">
        <v>93</v>
      </c>
      <c r="BO5" s="22" t="s">
        <v>94</v>
      </c>
      <c r="BP5" s="22" t="s">
        <v>89</v>
      </c>
      <c r="BQ5" s="22" t="s">
        <v>84</v>
      </c>
      <c r="BR5" s="22" t="s">
        <v>85</v>
      </c>
      <c r="BS5" s="22" t="s">
        <v>86</v>
      </c>
      <c r="BT5" s="22" t="s">
        <v>87</v>
      </c>
      <c r="BU5" s="22" t="s">
        <v>88</v>
      </c>
      <c r="BV5" s="22" t="s">
        <v>90</v>
      </c>
      <c r="BW5" s="22" t="s">
        <v>91</v>
      </c>
      <c r="BX5" s="22" t="s">
        <v>92</v>
      </c>
      <c r="BY5" s="22" t="s">
        <v>93</v>
      </c>
      <c r="BZ5" s="22" t="s">
        <v>94</v>
      </c>
      <c r="CA5" s="22" t="s">
        <v>89</v>
      </c>
      <c r="CB5" s="22" t="s">
        <v>84</v>
      </c>
      <c r="CC5" s="22" t="s">
        <v>85</v>
      </c>
      <c r="CD5" s="22" t="s">
        <v>86</v>
      </c>
      <c r="CE5" s="22" t="s">
        <v>87</v>
      </c>
      <c r="CF5" s="22" t="s">
        <v>88</v>
      </c>
      <c r="CG5" s="22" t="s">
        <v>90</v>
      </c>
      <c r="CH5" s="22" t="s">
        <v>91</v>
      </c>
      <c r="CI5" s="22" t="s">
        <v>92</v>
      </c>
      <c r="CJ5" s="22" t="s">
        <v>93</v>
      </c>
      <c r="CK5" s="22" t="s">
        <v>94</v>
      </c>
      <c r="CL5" s="22" t="s">
        <v>89</v>
      </c>
      <c r="CM5" s="22" t="s">
        <v>84</v>
      </c>
      <c r="CN5" s="22" t="s">
        <v>85</v>
      </c>
      <c r="CO5" s="22" t="s">
        <v>86</v>
      </c>
      <c r="CP5" s="22" t="s">
        <v>87</v>
      </c>
      <c r="CQ5" s="22" t="s">
        <v>88</v>
      </c>
      <c r="CR5" s="22" t="s">
        <v>90</v>
      </c>
      <c r="CS5" s="22" t="s">
        <v>91</v>
      </c>
      <c r="CT5" s="22" t="s">
        <v>92</v>
      </c>
      <c r="CU5" s="22" t="s">
        <v>93</v>
      </c>
      <c r="CV5" s="22" t="s">
        <v>94</v>
      </c>
      <c r="CW5" s="22" t="s">
        <v>89</v>
      </c>
      <c r="CX5" s="22" t="s">
        <v>84</v>
      </c>
      <c r="CY5" s="22" t="s">
        <v>85</v>
      </c>
      <c r="CZ5" s="22" t="s">
        <v>86</v>
      </c>
      <c r="DA5" s="22" t="s">
        <v>87</v>
      </c>
      <c r="DB5" s="22" t="s">
        <v>88</v>
      </c>
      <c r="DC5" s="22" t="s">
        <v>90</v>
      </c>
      <c r="DD5" s="22" t="s">
        <v>91</v>
      </c>
      <c r="DE5" s="22" t="s">
        <v>92</v>
      </c>
      <c r="DF5" s="22" t="s">
        <v>93</v>
      </c>
      <c r="DG5" s="22" t="s">
        <v>94</v>
      </c>
      <c r="DH5" s="22" t="s">
        <v>89</v>
      </c>
      <c r="DI5" s="22" t="s">
        <v>84</v>
      </c>
      <c r="DJ5" s="22" t="s">
        <v>85</v>
      </c>
      <c r="DK5" s="22" t="s">
        <v>86</v>
      </c>
      <c r="DL5" s="22" t="s">
        <v>87</v>
      </c>
      <c r="DM5" s="22" t="s">
        <v>88</v>
      </c>
      <c r="DN5" s="22" t="s">
        <v>90</v>
      </c>
      <c r="DO5" s="22" t="s">
        <v>91</v>
      </c>
      <c r="DP5" s="22" t="s">
        <v>92</v>
      </c>
      <c r="DQ5" s="22" t="s">
        <v>93</v>
      </c>
      <c r="DR5" s="22" t="s">
        <v>94</v>
      </c>
      <c r="DS5" s="22" t="s">
        <v>89</v>
      </c>
      <c r="DT5" s="22" t="s">
        <v>84</v>
      </c>
      <c r="DU5" s="22" t="s">
        <v>85</v>
      </c>
      <c r="DV5" s="22" t="s">
        <v>86</v>
      </c>
      <c r="DW5" s="22" t="s">
        <v>87</v>
      </c>
      <c r="DX5" s="22" t="s">
        <v>88</v>
      </c>
      <c r="DY5" s="22" t="s">
        <v>90</v>
      </c>
      <c r="DZ5" s="22" t="s">
        <v>91</v>
      </c>
      <c r="EA5" s="22" t="s">
        <v>92</v>
      </c>
      <c r="EB5" s="22" t="s">
        <v>93</v>
      </c>
      <c r="EC5" s="22" t="s">
        <v>94</v>
      </c>
      <c r="ED5" s="22" t="s">
        <v>89</v>
      </c>
      <c r="EE5" s="22" t="s">
        <v>84</v>
      </c>
      <c r="EF5" s="22" t="s">
        <v>85</v>
      </c>
      <c r="EG5" s="22" t="s">
        <v>86</v>
      </c>
      <c r="EH5" s="22" t="s">
        <v>87</v>
      </c>
      <c r="EI5" s="22" t="s">
        <v>88</v>
      </c>
      <c r="EJ5" s="22" t="s">
        <v>90</v>
      </c>
      <c r="EK5" s="22" t="s">
        <v>91</v>
      </c>
      <c r="EL5" s="22" t="s">
        <v>92</v>
      </c>
      <c r="EM5" s="22" t="s">
        <v>93</v>
      </c>
      <c r="EN5" s="22" t="s">
        <v>94</v>
      </c>
      <c r="EO5" s="22" t="s">
        <v>89</v>
      </c>
    </row>
    <row r="6" spans="1:148" s="13" customFormat="1" x14ac:dyDescent="0.2">
      <c r="A6" s="14" t="s">
        <v>95</v>
      </c>
      <c r="B6" s="19">
        <f t="shared" ref="B6:X6" si="1">B7</f>
        <v>2024</v>
      </c>
      <c r="C6" s="19">
        <f t="shared" si="1"/>
        <v>122157</v>
      </c>
      <c r="D6" s="19">
        <f t="shared" si="1"/>
        <v>46</v>
      </c>
      <c r="E6" s="19">
        <f t="shared" si="1"/>
        <v>17</v>
      </c>
      <c r="F6" s="19">
        <f t="shared" si="1"/>
        <v>1</v>
      </c>
      <c r="G6" s="19">
        <f t="shared" si="1"/>
        <v>0</v>
      </c>
      <c r="H6" s="19" t="str">
        <f t="shared" si="1"/>
        <v>千葉県　旭市</v>
      </c>
      <c r="I6" s="19" t="str">
        <f t="shared" si="1"/>
        <v>法適用</v>
      </c>
      <c r="J6" s="19" t="str">
        <f t="shared" si="1"/>
        <v>下水道事業</v>
      </c>
      <c r="K6" s="19" t="str">
        <f t="shared" si="1"/>
        <v>公共下水道</v>
      </c>
      <c r="L6" s="19" t="str">
        <f t="shared" si="1"/>
        <v>Cc2</v>
      </c>
      <c r="M6" s="19" t="str">
        <f t="shared" si="1"/>
        <v>非設置</v>
      </c>
      <c r="N6" s="23" t="str">
        <f t="shared" si="1"/>
        <v>-</v>
      </c>
      <c r="O6" s="23">
        <f t="shared" si="1"/>
        <v>73.040000000000006</v>
      </c>
      <c r="P6" s="23">
        <f t="shared" si="1"/>
        <v>10.47</v>
      </c>
      <c r="Q6" s="23">
        <f t="shared" si="1"/>
        <v>83.9</v>
      </c>
      <c r="R6" s="23">
        <f t="shared" si="1"/>
        <v>2640</v>
      </c>
      <c r="S6" s="23">
        <f t="shared" si="1"/>
        <v>61986</v>
      </c>
      <c r="T6" s="23">
        <f t="shared" si="1"/>
        <v>130.47</v>
      </c>
      <c r="U6" s="23">
        <f t="shared" si="1"/>
        <v>475.1</v>
      </c>
      <c r="V6" s="23">
        <f t="shared" si="1"/>
        <v>6443</v>
      </c>
      <c r="W6" s="23">
        <f t="shared" si="1"/>
        <v>2.02</v>
      </c>
      <c r="X6" s="23">
        <f t="shared" si="1"/>
        <v>3189.6</v>
      </c>
      <c r="Y6" s="27">
        <f t="shared" ref="Y6:AH6" si="2">IF(Y7="",NA(),Y7)</f>
        <v>107.92</v>
      </c>
      <c r="Z6" s="27">
        <f t="shared" si="2"/>
        <v>103.55</v>
      </c>
      <c r="AA6" s="27">
        <f t="shared" si="2"/>
        <v>114.44</v>
      </c>
      <c r="AB6" s="27">
        <f t="shared" si="2"/>
        <v>117.09</v>
      </c>
      <c r="AC6" s="27">
        <f t="shared" si="2"/>
        <v>117.32</v>
      </c>
      <c r="AD6" s="27">
        <f t="shared" si="2"/>
        <v>107.21</v>
      </c>
      <c r="AE6" s="27">
        <f t="shared" si="2"/>
        <v>107.08</v>
      </c>
      <c r="AF6" s="27">
        <f t="shared" si="2"/>
        <v>106.08</v>
      </c>
      <c r="AG6" s="27">
        <f t="shared" si="2"/>
        <v>106.87</v>
      </c>
      <c r="AH6" s="27">
        <f t="shared" si="2"/>
        <v>106.45</v>
      </c>
      <c r="AI6" s="23" t="str">
        <f>IF(AI7="","",IF(AI7="-","【-】","【"&amp;SUBSTITUTE(TEXT(AI7,"#,##0.00"),"-","△")&amp;"】"))</f>
        <v>【105.36】</v>
      </c>
      <c r="AJ6" s="23">
        <f t="shared" ref="AJ6:AS6" si="3">IF(AJ7="",NA(),AJ7)</f>
        <v>0</v>
      </c>
      <c r="AK6" s="23">
        <f t="shared" si="3"/>
        <v>0</v>
      </c>
      <c r="AL6" s="23">
        <f t="shared" si="3"/>
        <v>0</v>
      </c>
      <c r="AM6" s="23">
        <f t="shared" si="3"/>
        <v>0</v>
      </c>
      <c r="AN6" s="23">
        <f t="shared" si="3"/>
        <v>0</v>
      </c>
      <c r="AO6" s="27">
        <f t="shared" si="3"/>
        <v>43.71</v>
      </c>
      <c r="AP6" s="27">
        <f t="shared" si="3"/>
        <v>45.94</v>
      </c>
      <c r="AQ6" s="27">
        <f t="shared" si="3"/>
        <v>29.34</v>
      </c>
      <c r="AR6" s="27">
        <f t="shared" si="3"/>
        <v>21.73</v>
      </c>
      <c r="AS6" s="27">
        <f t="shared" si="3"/>
        <v>19.96</v>
      </c>
      <c r="AT6" s="23" t="str">
        <f>IF(AT7="","",IF(AT7="-","【-】","【"&amp;SUBSTITUTE(TEXT(AT7,"#,##0.00"),"-","△")&amp;"】"))</f>
        <v>【3.12】</v>
      </c>
      <c r="AU6" s="27">
        <f t="shared" ref="AU6:BD6" si="4">IF(AU7="",NA(),AU7)</f>
        <v>51.83</v>
      </c>
      <c r="AV6" s="27">
        <f t="shared" si="4"/>
        <v>56.92</v>
      </c>
      <c r="AW6" s="27">
        <f t="shared" si="4"/>
        <v>60.45</v>
      </c>
      <c r="AX6" s="27">
        <f t="shared" si="4"/>
        <v>72.92</v>
      </c>
      <c r="AY6" s="27">
        <f t="shared" si="4"/>
        <v>80.930000000000007</v>
      </c>
      <c r="AZ6" s="27">
        <f t="shared" si="4"/>
        <v>40.67</v>
      </c>
      <c r="BA6" s="27">
        <f t="shared" si="4"/>
        <v>47.7</v>
      </c>
      <c r="BB6" s="27">
        <f t="shared" si="4"/>
        <v>50.59</v>
      </c>
      <c r="BC6" s="27">
        <f t="shared" si="4"/>
        <v>62.37</v>
      </c>
      <c r="BD6" s="27">
        <f t="shared" si="4"/>
        <v>63.88</v>
      </c>
      <c r="BE6" s="23" t="str">
        <f>IF(BE7="","",IF(BE7="-","【-】","【"&amp;SUBSTITUTE(TEXT(BE7,"#,##0.00"),"-","△")&amp;"】"))</f>
        <v>【82.75】</v>
      </c>
      <c r="BF6" s="23">
        <f t="shared" ref="BF6:BO6" si="5">IF(BF7="",NA(),BF7)</f>
        <v>0</v>
      </c>
      <c r="BG6" s="23">
        <f t="shared" si="5"/>
        <v>0</v>
      </c>
      <c r="BH6" s="23">
        <f t="shared" si="5"/>
        <v>0</v>
      </c>
      <c r="BI6" s="23">
        <f t="shared" si="5"/>
        <v>0</v>
      </c>
      <c r="BJ6" s="23">
        <f t="shared" si="5"/>
        <v>0</v>
      </c>
      <c r="BK6" s="27">
        <f t="shared" si="5"/>
        <v>1050.51</v>
      </c>
      <c r="BL6" s="27">
        <f t="shared" si="5"/>
        <v>1102.01</v>
      </c>
      <c r="BM6" s="27">
        <f t="shared" si="5"/>
        <v>987.36</v>
      </c>
      <c r="BN6" s="27">
        <f t="shared" si="5"/>
        <v>1042.77</v>
      </c>
      <c r="BO6" s="27">
        <f t="shared" si="5"/>
        <v>943.46</v>
      </c>
      <c r="BP6" s="23" t="str">
        <f>IF(BP7="","",IF(BP7="-","【-】","【"&amp;SUBSTITUTE(TEXT(BP7,"#,##0.00"),"-","△")&amp;"】"))</f>
        <v>【602.56】</v>
      </c>
      <c r="BQ6" s="27">
        <f t="shared" ref="BQ6:BZ6" si="6">IF(BQ7="",NA(),BQ7)</f>
        <v>41.29</v>
      </c>
      <c r="BR6" s="27">
        <f t="shared" si="6"/>
        <v>40.549999999999997</v>
      </c>
      <c r="BS6" s="27">
        <f t="shared" si="6"/>
        <v>40.96</v>
      </c>
      <c r="BT6" s="27">
        <f t="shared" si="6"/>
        <v>42.53</v>
      </c>
      <c r="BU6" s="27">
        <f t="shared" si="6"/>
        <v>41.86</v>
      </c>
      <c r="BV6" s="27">
        <f t="shared" si="6"/>
        <v>82.65</v>
      </c>
      <c r="BW6" s="27">
        <f t="shared" si="6"/>
        <v>82.55</v>
      </c>
      <c r="BX6" s="27">
        <f t="shared" si="6"/>
        <v>83.55</v>
      </c>
      <c r="BY6" s="27">
        <f t="shared" si="6"/>
        <v>84.48</v>
      </c>
      <c r="BZ6" s="27">
        <f t="shared" si="6"/>
        <v>79.22</v>
      </c>
      <c r="CA6" s="23" t="str">
        <f>IF(CA7="","",IF(CA7="-","【-】","【"&amp;SUBSTITUTE(TEXT(CA7,"#,##0.00"),"-","△")&amp;"】"))</f>
        <v>【97.94】</v>
      </c>
      <c r="CB6" s="27">
        <f t="shared" ref="CB6:CK6" si="7">IF(CB7="",NA(),CB7)</f>
        <v>401.78</v>
      </c>
      <c r="CC6" s="27">
        <f t="shared" si="7"/>
        <v>412.21</v>
      </c>
      <c r="CD6" s="27">
        <f t="shared" si="7"/>
        <v>420.85</v>
      </c>
      <c r="CE6" s="27">
        <f t="shared" si="7"/>
        <v>405.48</v>
      </c>
      <c r="CF6" s="27">
        <f t="shared" si="7"/>
        <v>412.69</v>
      </c>
      <c r="CG6" s="27">
        <f t="shared" si="7"/>
        <v>186.3</v>
      </c>
      <c r="CH6" s="27">
        <f t="shared" si="7"/>
        <v>188.38</v>
      </c>
      <c r="CI6" s="27">
        <f t="shared" si="7"/>
        <v>185.98</v>
      </c>
      <c r="CJ6" s="27">
        <f t="shared" si="7"/>
        <v>187.11</v>
      </c>
      <c r="CK6" s="27">
        <f t="shared" si="7"/>
        <v>202.47</v>
      </c>
      <c r="CL6" s="23" t="str">
        <f>IF(CL7="","",IF(CL7="-","【-】","【"&amp;SUBSTITUTE(TEXT(CL7,"#,##0.00"),"-","△")&amp;"】"))</f>
        <v>【140.98】</v>
      </c>
      <c r="CM6" s="27">
        <f t="shared" ref="CM6:CV6" si="8">IF(CM7="",NA(),CM7)</f>
        <v>31.27</v>
      </c>
      <c r="CN6" s="27">
        <f t="shared" si="8"/>
        <v>31.1</v>
      </c>
      <c r="CO6" s="27">
        <f t="shared" si="8"/>
        <v>33.39</v>
      </c>
      <c r="CP6" s="27">
        <f t="shared" si="8"/>
        <v>33.68</v>
      </c>
      <c r="CQ6" s="27">
        <f t="shared" si="8"/>
        <v>33.82</v>
      </c>
      <c r="CR6" s="27">
        <f t="shared" si="8"/>
        <v>50.53</v>
      </c>
      <c r="CS6" s="27">
        <f t="shared" si="8"/>
        <v>51.42</v>
      </c>
      <c r="CT6" s="27">
        <f t="shared" si="8"/>
        <v>48.95</v>
      </c>
      <c r="CU6" s="27">
        <f t="shared" si="8"/>
        <v>49.28</v>
      </c>
      <c r="CV6" s="27">
        <f t="shared" si="8"/>
        <v>50.62</v>
      </c>
      <c r="CW6" s="23" t="str">
        <f>IF(CW7="","",IF(CW7="-","【-】","【"&amp;SUBSTITUTE(TEXT(CW7,"#,##0.00"),"-","△")&amp;"】"))</f>
        <v>【60.13】</v>
      </c>
      <c r="CX6" s="27">
        <f t="shared" ref="CX6:DG6" si="9">IF(CX7="",NA(),CX7)</f>
        <v>69.42</v>
      </c>
      <c r="CY6" s="27">
        <f t="shared" si="9"/>
        <v>70.98</v>
      </c>
      <c r="CZ6" s="27">
        <f t="shared" si="9"/>
        <v>73.739999999999995</v>
      </c>
      <c r="DA6" s="27">
        <f t="shared" si="9"/>
        <v>74.819999999999993</v>
      </c>
      <c r="DB6" s="27">
        <f t="shared" si="9"/>
        <v>75.209999999999994</v>
      </c>
      <c r="DC6" s="27">
        <f t="shared" si="9"/>
        <v>82.08</v>
      </c>
      <c r="DD6" s="27">
        <f t="shared" si="9"/>
        <v>81.34</v>
      </c>
      <c r="DE6" s="27">
        <f t="shared" si="9"/>
        <v>81.14</v>
      </c>
      <c r="DF6" s="27">
        <f t="shared" si="9"/>
        <v>79.7</v>
      </c>
      <c r="DG6" s="27">
        <f t="shared" si="9"/>
        <v>79</v>
      </c>
      <c r="DH6" s="23" t="str">
        <f>IF(DH7="","",IF(DH7="-","【-】","【"&amp;SUBSTITUTE(TEXT(DH7,"#,##0.00"),"-","△")&amp;"】"))</f>
        <v>【96.00】</v>
      </c>
      <c r="DI6" s="27">
        <f t="shared" ref="DI6:DR6" si="10">IF(DI7="",NA(),DI7)</f>
        <v>3.68</v>
      </c>
      <c r="DJ6" s="27">
        <f t="shared" si="10"/>
        <v>7.35</v>
      </c>
      <c r="DK6" s="27">
        <f t="shared" si="10"/>
        <v>10.61</v>
      </c>
      <c r="DL6" s="27">
        <f t="shared" si="10"/>
        <v>13.73</v>
      </c>
      <c r="DM6" s="27">
        <f t="shared" si="10"/>
        <v>16.93</v>
      </c>
      <c r="DN6" s="27">
        <f t="shared" si="10"/>
        <v>12.7</v>
      </c>
      <c r="DO6" s="27">
        <f t="shared" si="10"/>
        <v>14.65</v>
      </c>
      <c r="DP6" s="27">
        <f t="shared" si="10"/>
        <v>16.11</v>
      </c>
      <c r="DQ6" s="27">
        <f t="shared" si="10"/>
        <v>17.05</v>
      </c>
      <c r="DR6" s="27">
        <f t="shared" si="10"/>
        <v>17.62</v>
      </c>
      <c r="DS6" s="23" t="str">
        <f>IF(DS7="","",IF(DS7="-","【-】","【"&amp;SUBSTITUTE(TEXT(DS7,"#,##0.00"),"-","△")&amp;"】"))</f>
        <v>【42.20】</v>
      </c>
      <c r="DT6" s="23">
        <f t="shared" ref="DT6:EC6" si="11">IF(DT7="",NA(),DT7)</f>
        <v>0</v>
      </c>
      <c r="DU6" s="23">
        <f t="shared" si="11"/>
        <v>0</v>
      </c>
      <c r="DV6" s="23">
        <f t="shared" si="11"/>
        <v>0</v>
      </c>
      <c r="DW6" s="23">
        <f t="shared" si="11"/>
        <v>0</v>
      </c>
      <c r="DX6" s="23">
        <f t="shared" si="11"/>
        <v>0</v>
      </c>
      <c r="DY6" s="23">
        <f t="shared" si="11"/>
        <v>0</v>
      </c>
      <c r="DZ6" s="27">
        <f t="shared" si="11"/>
        <v>0.1</v>
      </c>
      <c r="EA6" s="27">
        <f t="shared" si="11"/>
        <v>0.17</v>
      </c>
      <c r="EB6" s="27">
        <f t="shared" si="11"/>
        <v>0.22</v>
      </c>
      <c r="EC6" s="27">
        <f t="shared" si="11"/>
        <v>0.18</v>
      </c>
      <c r="ED6" s="23" t="str">
        <f>IF(ED7="","",IF(ED7="-","【-】","【"&amp;SUBSTITUTE(TEXT(ED7,"#,##0.00"),"-","△")&amp;"】"))</f>
        <v>【9.46】</v>
      </c>
      <c r="EE6" s="23">
        <f t="shared" ref="EE6:EN6" si="12">IF(EE7="",NA(),EE7)</f>
        <v>0</v>
      </c>
      <c r="EF6" s="23">
        <f t="shared" si="12"/>
        <v>0</v>
      </c>
      <c r="EG6" s="23">
        <f t="shared" si="12"/>
        <v>0</v>
      </c>
      <c r="EH6" s="23">
        <f t="shared" si="12"/>
        <v>0</v>
      </c>
      <c r="EI6" s="23">
        <f t="shared" si="12"/>
        <v>0</v>
      </c>
      <c r="EJ6" s="27">
        <f t="shared" si="12"/>
        <v>1.65</v>
      </c>
      <c r="EK6" s="27">
        <f t="shared" si="12"/>
        <v>0.14000000000000001</v>
      </c>
      <c r="EL6" s="27">
        <f t="shared" si="12"/>
        <v>0.08</v>
      </c>
      <c r="EM6" s="27">
        <f t="shared" si="12"/>
        <v>0.57999999999999996</v>
      </c>
      <c r="EN6" s="27">
        <f t="shared" si="12"/>
        <v>0.09</v>
      </c>
      <c r="EO6" s="23" t="str">
        <f>IF(EO7="","",IF(EO7="-","【-】","【"&amp;SUBSTITUTE(TEXT(EO7,"#,##0.00"),"-","△")&amp;"】"))</f>
        <v>【0.19】</v>
      </c>
    </row>
    <row r="7" spans="1:148" s="13" customFormat="1" x14ac:dyDescent="0.2">
      <c r="A7" s="14"/>
      <c r="B7" s="20">
        <v>2024</v>
      </c>
      <c r="C7" s="20">
        <v>122157</v>
      </c>
      <c r="D7" s="20">
        <v>46</v>
      </c>
      <c r="E7" s="20">
        <v>17</v>
      </c>
      <c r="F7" s="20">
        <v>1</v>
      </c>
      <c r="G7" s="20">
        <v>0</v>
      </c>
      <c r="H7" s="20" t="s">
        <v>97</v>
      </c>
      <c r="I7" s="20" t="s">
        <v>98</v>
      </c>
      <c r="J7" s="20" t="s">
        <v>99</v>
      </c>
      <c r="K7" s="20" t="s">
        <v>100</v>
      </c>
      <c r="L7" s="20" t="s">
        <v>101</v>
      </c>
      <c r="M7" s="20" t="s">
        <v>102</v>
      </c>
      <c r="N7" s="24" t="s">
        <v>103</v>
      </c>
      <c r="O7" s="24">
        <v>73.040000000000006</v>
      </c>
      <c r="P7" s="24">
        <v>10.47</v>
      </c>
      <c r="Q7" s="24">
        <v>83.9</v>
      </c>
      <c r="R7" s="24">
        <v>2640</v>
      </c>
      <c r="S7" s="24">
        <v>61986</v>
      </c>
      <c r="T7" s="24">
        <v>130.47</v>
      </c>
      <c r="U7" s="24">
        <v>475.1</v>
      </c>
      <c r="V7" s="24">
        <v>6443</v>
      </c>
      <c r="W7" s="24">
        <v>2.02</v>
      </c>
      <c r="X7" s="24">
        <v>3189.6</v>
      </c>
      <c r="Y7" s="24">
        <v>107.92</v>
      </c>
      <c r="Z7" s="24">
        <v>103.55</v>
      </c>
      <c r="AA7" s="24">
        <v>114.44</v>
      </c>
      <c r="AB7" s="24">
        <v>117.09</v>
      </c>
      <c r="AC7" s="24">
        <v>117.32</v>
      </c>
      <c r="AD7" s="24">
        <v>107.21</v>
      </c>
      <c r="AE7" s="24">
        <v>107.08</v>
      </c>
      <c r="AF7" s="24">
        <v>106.08</v>
      </c>
      <c r="AG7" s="24">
        <v>106.87</v>
      </c>
      <c r="AH7" s="24">
        <v>106.45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43.71</v>
      </c>
      <c r="AP7" s="24">
        <v>45.94</v>
      </c>
      <c r="AQ7" s="24">
        <v>29.34</v>
      </c>
      <c r="AR7" s="24">
        <v>21.73</v>
      </c>
      <c r="AS7" s="24">
        <v>19.96</v>
      </c>
      <c r="AT7" s="24">
        <v>3.12</v>
      </c>
      <c r="AU7" s="24">
        <v>51.83</v>
      </c>
      <c r="AV7" s="24">
        <v>56.92</v>
      </c>
      <c r="AW7" s="24">
        <v>60.45</v>
      </c>
      <c r="AX7" s="24">
        <v>72.92</v>
      </c>
      <c r="AY7" s="24">
        <v>80.930000000000007</v>
      </c>
      <c r="AZ7" s="24">
        <v>40.67</v>
      </c>
      <c r="BA7" s="24">
        <v>47.7</v>
      </c>
      <c r="BB7" s="24">
        <v>50.59</v>
      </c>
      <c r="BC7" s="24">
        <v>62.37</v>
      </c>
      <c r="BD7" s="24">
        <v>63.88</v>
      </c>
      <c r="BE7" s="24">
        <v>82.75</v>
      </c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1050.51</v>
      </c>
      <c r="BL7" s="24">
        <v>1102.01</v>
      </c>
      <c r="BM7" s="24">
        <v>987.36</v>
      </c>
      <c r="BN7" s="24">
        <v>1042.77</v>
      </c>
      <c r="BO7" s="24">
        <v>943.46</v>
      </c>
      <c r="BP7" s="24">
        <v>602.55999999999995</v>
      </c>
      <c r="BQ7" s="24">
        <v>41.29</v>
      </c>
      <c r="BR7" s="24">
        <v>40.549999999999997</v>
      </c>
      <c r="BS7" s="24">
        <v>40.96</v>
      </c>
      <c r="BT7" s="24">
        <v>42.53</v>
      </c>
      <c r="BU7" s="24">
        <v>41.86</v>
      </c>
      <c r="BV7" s="24">
        <v>82.65</v>
      </c>
      <c r="BW7" s="24">
        <v>82.55</v>
      </c>
      <c r="BX7" s="24">
        <v>83.55</v>
      </c>
      <c r="BY7" s="24">
        <v>84.48</v>
      </c>
      <c r="BZ7" s="24">
        <v>79.22</v>
      </c>
      <c r="CA7" s="24">
        <v>97.94</v>
      </c>
      <c r="CB7" s="24">
        <v>401.78</v>
      </c>
      <c r="CC7" s="24">
        <v>412.21</v>
      </c>
      <c r="CD7" s="24">
        <v>420.85</v>
      </c>
      <c r="CE7" s="24">
        <v>405.48</v>
      </c>
      <c r="CF7" s="24">
        <v>412.69</v>
      </c>
      <c r="CG7" s="24">
        <v>186.3</v>
      </c>
      <c r="CH7" s="24">
        <v>188.38</v>
      </c>
      <c r="CI7" s="24">
        <v>185.98</v>
      </c>
      <c r="CJ7" s="24">
        <v>187.11</v>
      </c>
      <c r="CK7" s="24">
        <v>202.47</v>
      </c>
      <c r="CL7" s="24">
        <v>140.97999999999999</v>
      </c>
      <c r="CM7" s="24">
        <v>31.27</v>
      </c>
      <c r="CN7" s="24">
        <v>31.1</v>
      </c>
      <c r="CO7" s="24">
        <v>33.39</v>
      </c>
      <c r="CP7" s="24">
        <v>33.68</v>
      </c>
      <c r="CQ7" s="24">
        <v>33.82</v>
      </c>
      <c r="CR7" s="24">
        <v>50.53</v>
      </c>
      <c r="CS7" s="24">
        <v>51.42</v>
      </c>
      <c r="CT7" s="24">
        <v>48.95</v>
      </c>
      <c r="CU7" s="24">
        <v>49.28</v>
      </c>
      <c r="CV7" s="24">
        <v>50.62</v>
      </c>
      <c r="CW7" s="24">
        <v>60.13</v>
      </c>
      <c r="CX7" s="24">
        <v>69.42</v>
      </c>
      <c r="CY7" s="24">
        <v>70.98</v>
      </c>
      <c r="CZ7" s="24">
        <v>73.739999999999995</v>
      </c>
      <c r="DA7" s="24">
        <v>74.819999999999993</v>
      </c>
      <c r="DB7" s="24">
        <v>75.209999999999994</v>
      </c>
      <c r="DC7" s="24">
        <v>82.08</v>
      </c>
      <c r="DD7" s="24">
        <v>81.34</v>
      </c>
      <c r="DE7" s="24">
        <v>81.14</v>
      </c>
      <c r="DF7" s="24">
        <v>79.7</v>
      </c>
      <c r="DG7" s="24">
        <v>79</v>
      </c>
      <c r="DH7" s="24">
        <v>96</v>
      </c>
      <c r="DI7" s="24">
        <v>3.68</v>
      </c>
      <c r="DJ7" s="24">
        <v>7.35</v>
      </c>
      <c r="DK7" s="24">
        <v>10.61</v>
      </c>
      <c r="DL7" s="24">
        <v>13.73</v>
      </c>
      <c r="DM7" s="24">
        <v>16.93</v>
      </c>
      <c r="DN7" s="24">
        <v>12.7</v>
      </c>
      <c r="DO7" s="24">
        <v>14.65</v>
      </c>
      <c r="DP7" s="24">
        <v>16.11</v>
      </c>
      <c r="DQ7" s="24">
        <v>17.05</v>
      </c>
      <c r="DR7" s="24">
        <v>17.62</v>
      </c>
      <c r="DS7" s="24">
        <v>42.2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0.1</v>
      </c>
      <c r="EA7" s="24">
        <v>0.17</v>
      </c>
      <c r="EB7" s="24">
        <v>0.22</v>
      </c>
      <c r="EC7" s="24">
        <v>0.18</v>
      </c>
      <c r="ED7" s="24">
        <v>9.4600000000000009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1.65</v>
      </c>
      <c r="EK7" s="24">
        <v>0.14000000000000001</v>
      </c>
      <c r="EL7" s="24">
        <v>0.08</v>
      </c>
      <c r="EM7" s="24">
        <v>0.57999999999999996</v>
      </c>
      <c r="EN7" s="24">
        <v>0.09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15"/>
      <c r="B9" s="15" t="s">
        <v>104</v>
      </c>
      <c r="C9" s="15" t="s">
        <v>105</v>
      </c>
      <c r="D9" s="15" t="s">
        <v>106</v>
      </c>
      <c r="E9" s="15" t="s">
        <v>107</v>
      </c>
      <c r="F9" s="15" t="s">
        <v>108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15" t="s">
        <v>31</v>
      </c>
      <c r="B10" s="21">
        <f>DATEVALUE($B7-B11&amp;"/1/"&amp;B12)</f>
        <v>37257</v>
      </c>
      <c r="C10" s="21">
        <f>DATEVALUE($B7-C11&amp;"/1/"&amp;C12)</f>
        <v>37622</v>
      </c>
      <c r="D10" s="21">
        <f>DATEVALUE($B7-D11&amp;"/1/"&amp;D12)</f>
        <v>37988</v>
      </c>
      <c r="E10" s="21">
        <f>DATEVALUE($B7-E11&amp;"/1/"&amp;E12)</f>
        <v>38355</v>
      </c>
      <c r="F10" s="21">
        <f>DATEVALUE($B7-F11&amp;"/1/"&amp;F12)</f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109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110</v>
      </c>
    </row>
    <row r="13" spans="1:148" x14ac:dyDescent="0.2">
      <c r="B13" t="s">
        <v>111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千葉県</cp:lastModifiedBy>
  <dcterms:created xsi:type="dcterms:W3CDTF">2025-12-23T05:59:08Z</dcterms:created>
  <dcterms:modified xsi:type="dcterms:W3CDTF">2026-02-18T00:23:37Z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2026-02-17T04:36:43Z</vt:filetime>
  </property>
</Properties>
</file>